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9375" windowHeight="4455" tabRatio="599" activeTab="0"/>
  </bookViews>
  <sheets>
    <sheet name="Página 1" sheetId="1" r:id="rId1"/>
    <sheet name="Página 2" sheetId="2" r:id="rId2"/>
  </sheets>
  <definedNames>
    <definedName name="_xlnm.Print_Area" localSheetId="0">'Página 1'!$B$1:$J$241</definedName>
    <definedName name="_xlnm.Print_Area" localSheetId="1">'Página 2'!$C$1:$I$4</definedName>
    <definedName name="TipoOrçamento">"BASE"</definedName>
    <definedName name="_xlnm.Print_Titles" localSheetId="0">'Página 1'!$7:$7</definedName>
  </definedNames>
  <calcPr fullCalcOnLoad="1" fullPrecision="0"/>
</workbook>
</file>

<file path=xl/sharedStrings.xml><?xml version="1.0" encoding="utf-8"?>
<sst xmlns="http://schemas.openxmlformats.org/spreadsheetml/2006/main" count="666" uniqueCount="461">
  <si>
    <t xml:space="preserve">  </t>
  </si>
  <si>
    <t xml:space="preserve"> </t>
  </si>
  <si>
    <t>Item</t>
  </si>
  <si>
    <t>Discriminação</t>
  </si>
  <si>
    <t>1.0</t>
  </si>
  <si>
    <t>10.0</t>
  </si>
  <si>
    <t>und</t>
  </si>
  <si>
    <t>12.1</t>
  </si>
  <si>
    <t>Valor Unit.</t>
  </si>
  <si>
    <t>1.1</t>
  </si>
  <si>
    <t>Quant.</t>
  </si>
  <si>
    <t>Unid.</t>
  </si>
  <si>
    <t>Total</t>
  </si>
  <si>
    <t>Geral</t>
  </si>
  <si>
    <t>Sinapi</t>
  </si>
  <si>
    <t>ml</t>
  </si>
  <si>
    <t>Valor</t>
  </si>
  <si>
    <t>74209/001</t>
  </si>
  <si>
    <t>m²</t>
  </si>
  <si>
    <t>2.1</t>
  </si>
  <si>
    <t>73739/001</t>
  </si>
  <si>
    <t>Clarice Vanete Tumelero Niedermaier</t>
  </si>
  <si>
    <t>Engenheira Civil – CREA/SC 139652-1</t>
  </si>
  <si>
    <t>AMERIOS (Associação dos Municípios do Entre Rios)</t>
  </si>
  <si>
    <t>________________________________________</t>
  </si>
  <si>
    <t>Abastecimento tubo de pvc soldável água fria DN 25 mm</t>
  </si>
  <si>
    <t>Vigas baldrame</t>
  </si>
  <si>
    <t>S= Tabela SINAPI (Sintética)</t>
  </si>
  <si>
    <t>I= Tabela SINAPI (Insumos)</t>
  </si>
  <si>
    <t>Reg= Tabela Sinap Regional-Chapecó</t>
  </si>
  <si>
    <t>Pintura esmalte acetinado sobre madeira - duas demãos</t>
  </si>
  <si>
    <t>*Cotação</t>
  </si>
  <si>
    <t>Nas Bacias sanitárias</t>
  </si>
  <si>
    <t>Barra de apoio vertical (0,70m)</t>
  </si>
  <si>
    <t>Barra de apoio retal horizontal (0,80m)</t>
  </si>
  <si>
    <t>Nos Lavatórios - barra lateral e barra vertical</t>
  </si>
  <si>
    <t>Lavatório louça branca suspenso - fornecimento e instalação</t>
  </si>
  <si>
    <t>Barra de apoio vertical (0,60m)</t>
  </si>
  <si>
    <t>Tubo de PVC soldável esgoto DN 40 mm, fornecimento e instalação</t>
  </si>
  <si>
    <t>Tubo de PVC soldável esgoto DN 50 mm, fornecimento e instalação</t>
  </si>
  <si>
    <t>Tubo de PVC soldável esgoto DN 100 mm, fornecimento e instalação</t>
  </si>
  <si>
    <t>37951 I.</t>
  </si>
  <si>
    <t>Vedação PVC, 100mm para saída vaso sanitário</t>
  </si>
  <si>
    <t>Pintura das paredes</t>
  </si>
  <si>
    <t>Vaso sanitário sifonado convencional para PcD, sem furo frontal, em louça branca</t>
  </si>
  <si>
    <t>6138 I.</t>
  </si>
  <si>
    <t>7.0</t>
  </si>
  <si>
    <t>10.3</t>
  </si>
  <si>
    <t>Vergas e contra-vergas</t>
  </si>
  <si>
    <t>Joelho 90º, PVC Soldável DN 25 mm, fornecimento e instalação</t>
  </si>
  <si>
    <t>INSTALAÇÕES HIDROSSANITÁRIAS</t>
  </si>
  <si>
    <t>4.0</t>
  </si>
  <si>
    <t>8.0</t>
  </si>
  <si>
    <t>9.0</t>
  </si>
  <si>
    <t>9.1</t>
  </si>
  <si>
    <t>10.3.1</t>
  </si>
  <si>
    <t>11.0</t>
  </si>
  <si>
    <t>Joelho 90° secundário 40mm - Esgoto Predial</t>
  </si>
  <si>
    <t>Luva dupla, PVC 100 mm</t>
  </si>
  <si>
    <t>REVESTIMENTO DAS ALVENARIAS / PINTURA</t>
  </si>
  <si>
    <t>36796 I.</t>
  </si>
  <si>
    <t>Bacia sanitária/lavatório/torneiras com alavanca ou temporizada - PCD - Ver NBR 9050/2015</t>
  </si>
  <si>
    <t>Torneira cromada para lavatório, temporizada, pressão bica baixa</t>
  </si>
  <si>
    <t>36218 I.</t>
  </si>
  <si>
    <t>36220 I.</t>
  </si>
  <si>
    <t>36080 I.</t>
  </si>
  <si>
    <t>11712 I.</t>
  </si>
  <si>
    <t>Joelho 45° secundário 40mm - Esgoto Predial</t>
  </si>
  <si>
    <t>37949 I.</t>
  </si>
  <si>
    <t xml:space="preserve">Junção 100mm série normal para esgoto predial </t>
  </si>
  <si>
    <t>6.0</t>
  </si>
  <si>
    <t>6.1</t>
  </si>
  <si>
    <t>6.1.1</t>
  </si>
  <si>
    <t>8.2</t>
  </si>
  <si>
    <t>8.2.1</t>
  </si>
  <si>
    <t>LIMPEZA FINAL DA OBRA</t>
  </si>
  <si>
    <t>m³</t>
  </si>
  <si>
    <t>Papeleira de parede em metal cromado, incluso fixação</t>
  </si>
  <si>
    <t>Caixa sifonada PVC, DN 150 x 150 x 50 mm, fornecimento e instalação</t>
  </si>
  <si>
    <t>Joelho 45° 100mm - Esgoto Predial</t>
  </si>
  <si>
    <t>3528 I.</t>
  </si>
  <si>
    <t>3659 I.</t>
  </si>
  <si>
    <t xml:space="preserve">Junção 100mmx50mm série normal para esgoto predial </t>
  </si>
  <si>
    <t>Luva dupla, PVC 50 mm</t>
  </si>
  <si>
    <t>7.2</t>
  </si>
  <si>
    <t>13.0</t>
  </si>
  <si>
    <t>13.1</t>
  </si>
  <si>
    <t>8.3</t>
  </si>
  <si>
    <t>11.1</t>
  </si>
  <si>
    <t>11.2</t>
  </si>
  <si>
    <t>74106/001</t>
  </si>
  <si>
    <t xml:space="preserve">Impermeabilização de esruturas enterradas, com tinta asfáltica, duas demãos </t>
  </si>
  <si>
    <t>IMPERMEABILIZAÇÃO</t>
  </si>
  <si>
    <t>Todas as alvenarias</t>
  </si>
  <si>
    <t>5.0</t>
  </si>
  <si>
    <t>Calha em chapa de aço galvanizado nº 24, desenvolvimento de 50 cm</t>
  </si>
  <si>
    <t>Rufo em chapa de aço galvanizado nº 24, corte de 25cm</t>
  </si>
  <si>
    <t>3538 I.</t>
  </si>
  <si>
    <t>Saboneteira de parede em metal cromado, incluso fixação</t>
  </si>
  <si>
    <t>Tubulação, ralos, cubas, torneiras</t>
  </si>
  <si>
    <t>*Todos os itens que não possuem código (cotação), antes de realizar a licitação deverá ser pego três orçamentos para conferir os preços.</t>
  </si>
  <si>
    <t>2.2</t>
  </si>
  <si>
    <t>2.3</t>
  </si>
  <si>
    <t>5.1</t>
  </si>
  <si>
    <t>5.1.1</t>
  </si>
  <si>
    <t>6.2</t>
  </si>
  <si>
    <t>6.2.1</t>
  </si>
  <si>
    <t>7.3</t>
  </si>
  <si>
    <t>7.3.1</t>
  </si>
  <si>
    <t>8.1</t>
  </si>
  <si>
    <t>8.1.1</t>
  </si>
  <si>
    <t>10.1</t>
  </si>
  <si>
    <t>ORÇAMENTO</t>
  </si>
  <si>
    <t>Barras de apoio</t>
  </si>
  <si>
    <t>fl. 01/03</t>
  </si>
  <si>
    <t>SERVIÇOS INICIAIS</t>
  </si>
  <si>
    <t>Placa do Programa Finaciador (2,40m x 1,20m)</t>
  </si>
  <si>
    <t>Execução e compactação de base e ou sub base com brita graduada simples</t>
  </si>
  <si>
    <t>PISO e PAVIMENTAÇÃO</t>
  </si>
  <si>
    <t>Alvenaria de vedação de blocos cerâmicos furados na horizontal de 14x9x19cm (e= 14 cm bloco deitado)</t>
  </si>
  <si>
    <t>ESQUADRIAS</t>
  </si>
  <si>
    <t>Portas em Madeira - incluse as 2 portas para sanitários PcD</t>
  </si>
  <si>
    <t>39632 I.</t>
  </si>
  <si>
    <t>Revestimento paredes internas</t>
  </si>
  <si>
    <t>Chapisco aplicado em alvenaria com vãos e estruturas de concreto de fachada, argamaça com traço 1:3</t>
  </si>
  <si>
    <t>Emboço ou massa única em argamassa traço 1:2:8, aplicada manualmente em panos de fachada com vãos, e:25mm</t>
  </si>
  <si>
    <t>Emboço para recebimento de cerâmica, em argamassa traço 1:2:8, aplicados em faces internas de paredes</t>
  </si>
  <si>
    <t>Revestimento paredes externas</t>
  </si>
  <si>
    <t>Revestimento cerâmico para paredes internas, com placas tipo esmaltada</t>
  </si>
  <si>
    <t>Chapisco aplicado em alvenarias de concreto internas, argamaça com traço 1:3 com preparo manual</t>
  </si>
  <si>
    <t>Massa única para recebimento de pintura,  em argamassa traço 1:2:8, em faces internas de paredes</t>
  </si>
  <si>
    <t>Rodapé cerâmico</t>
  </si>
  <si>
    <t>Aplicação manual de pintura tinta látex acrílica em paredes, duas demãos</t>
  </si>
  <si>
    <t>Rodapé cerâmico de 7cm de altura com placas tipo esmaltada extra</t>
  </si>
  <si>
    <t>74166/001</t>
  </si>
  <si>
    <t>Caixa de inspeção em concreto pré-moldado DN 60CM com tampa H= 60CM - fornecimento e instalação</t>
  </si>
  <si>
    <t>Barra de apoio lateral articulada (0,30m)</t>
  </si>
  <si>
    <t>SERVENTE COM ENCARGOS COMPLEMENTARES</t>
  </si>
  <si>
    <t>Abastecimento tubo de pvc soldável água fria DN 32 mm</t>
  </si>
  <si>
    <t>Joelho 90º, PVC Soldável DN 32 mm, fornecimento e instalação</t>
  </si>
  <si>
    <t>Registro de gaveta bruto, latão roscável, 1/2", fornecido e instalado</t>
  </si>
  <si>
    <t xml:space="preserve">Instalações Elétricas </t>
  </si>
  <si>
    <t>1.2</t>
  </si>
  <si>
    <t>1.3</t>
  </si>
  <si>
    <t>1.4</t>
  </si>
  <si>
    <t>2.0</t>
  </si>
  <si>
    <t>4.1</t>
  </si>
  <si>
    <t>4.2</t>
  </si>
  <si>
    <t>4.3</t>
  </si>
  <si>
    <t>7.1</t>
  </si>
  <si>
    <t>8.2.2</t>
  </si>
  <si>
    <t>8.3.1</t>
  </si>
  <si>
    <t>8.4</t>
  </si>
  <si>
    <t>8.4.1</t>
  </si>
  <si>
    <t>8.4.2</t>
  </si>
  <si>
    <t>Instalações sanitárias</t>
  </si>
  <si>
    <t>Instalações Hidráulicas</t>
  </si>
  <si>
    <t>10.2</t>
  </si>
  <si>
    <t>O valor do material e mão de obra foi obtido através da tabela do SINAPI com Desoneração - Fev/2019.</t>
  </si>
  <si>
    <t>O BDI considerado foi de 22%.</t>
  </si>
  <si>
    <t xml:space="preserve">Escavação mecânica a céu aberto, em material de 1ª categoria, com escavadeira hidráulica </t>
  </si>
  <si>
    <t>Execução e compactação de aterro com solo predominantemente Argiloso</t>
  </si>
  <si>
    <t>Locação convencional de obra, através de gabarito</t>
  </si>
  <si>
    <t>Fechamento de construção temporária em chapa de madeira compensada com reaprov. de 2x (3,00mx3,00m)</t>
  </si>
  <si>
    <t>Piso em concreto 20 MPA preparo mecânico, espessura 7 cm (3,0x3,0m)</t>
  </si>
  <si>
    <t>Telhamento com telha ondulada de fibrocimento e=6mm (4,20x4,20m)</t>
  </si>
  <si>
    <t>142 I.</t>
  </si>
  <si>
    <t xml:space="preserve">Selante elástico monocomponente a base de poliuretano para juntas diversas </t>
  </si>
  <si>
    <t>Piso de concreto com concreto moldado in loco, feito na obra, acabamento convencional e:10cm, armado</t>
  </si>
  <si>
    <t>Revestimento cerâmico para piso com placas tipo esmaltada de 45X45cm aplicada em área maior q/ 10 m²</t>
  </si>
  <si>
    <t>ESCADAS, RAMPAS E CALÇADAS</t>
  </si>
  <si>
    <t>95031 CH</t>
  </si>
  <si>
    <t>73876/001</t>
  </si>
  <si>
    <t>Piso de borracha pastilha, espessura 7mm, fixado com cola</t>
  </si>
  <si>
    <t>Piso Podotátil de Concreto Alerta 40x40x2,50 cm, sobre lastro de concreto espessura 3 cm e rejunte cimenticio</t>
  </si>
  <si>
    <t>Escada em concreto armado, FCK = 15 MPA, moldada in loco</t>
  </si>
  <si>
    <t>Escadas em concreto armado</t>
  </si>
  <si>
    <t>Lajota de concreto (49x49x3,50cm), incluso colocação</t>
  </si>
  <si>
    <t>4.3.1</t>
  </si>
  <si>
    <t>4.3.2</t>
  </si>
  <si>
    <t>Piso de concreto com concreto moldado in loco, feito na obra, acabamento convencional não armado</t>
  </si>
  <si>
    <t>Rampas em concreto não armado</t>
  </si>
  <si>
    <t>Muretas em concreto não armado</t>
  </si>
  <si>
    <t>Calçadas do entorno</t>
  </si>
  <si>
    <t>Plantio de grama</t>
  </si>
  <si>
    <t>Plantio de grama em placas ou leivas</t>
  </si>
  <si>
    <t>4.4</t>
  </si>
  <si>
    <t>4.5</t>
  </si>
  <si>
    <t>4.6</t>
  </si>
  <si>
    <t>4.7</t>
  </si>
  <si>
    <t>4.8</t>
  </si>
  <si>
    <t>4.4.1</t>
  </si>
  <si>
    <t>4.4.2</t>
  </si>
  <si>
    <t>4.5.1</t>
  </si>
  <si>
    <t>4.6.1</t>
  </si>
  <si>
    <t>4.7.1</t>
  </si>
  <si>
    <t>4.7.2</t>
  </si>
  <si>
    <t>4.7.3</t>
  </si>
  <si>
    <t>4.7.4</t>
  </si>
  <si>
    <t>4.7.5</t>
  </si>
  <si>
    <t>4.8.1</t>
  </si>
  <si>
    <t>Impermeabilização de superfície com argamassa de cimento e areia com aditivo impermeabilizante</t>
  </si>
  <si>
    <t>5.1.2</t>
  </si>
  <si>
    <t>Guarda corpo e corrimão</t>
  </si>
  <si>
    <t>Guarda-corpo com corrimão em tubo de aço galvanizado 1 1/2"</t>
  </si>
  <si>
    <t>74072/002</t>
  </si>
  <si>
    <t>Corrimão em tubo de aço galvanizado 2 1/2" com bracadeira</t>
  </si>
  <si>
    <t>Pintura corrimão e guarda-corpo</t>
  </si>
  <si>
    <t>Pintura esmalte brilhante  (2 demãos) sobre superfície metálica, inclusive proteção com zarcao</t>
  </si>
  <si>
    <t>CORRIMÃO e GUARDA CORPO</t>
  </si>
  <si>
    <t>6.1.2</t>
  </si>
  <si>
    <t>7.1.1</t>
  </si>
  <si>
    <t>7.2.1</t>
  </si>
  <si>
    <t>7.2.2</t>
  </si>
  <si>
    <t>Alvenaria de vedação de blocos cerâmicos furados na horizontal de 14x9x19cm (e= 14cm)</t>
  </si>
  <si>
    <t>Alvenaria em tijolo cerâmico maciço de 5x10x20cm 1 vez (e= 20cm)</t>
  </si>
  <si>
    <t>34400 I.</t>
  </si>
  <si>
    <t>Tijolo  cerâmico refratário  de 22,9x11,4x2,5cm (e= 2,5cm) - 38 blocos por m²</t>
  </si>
  <si>
    <t>7.1.2</t>
  </si>
  <si>
    <t>7.1.3</t>
  </si>
  <si>
    <t>Verga pré-moldada (inclusive guichês e bilheterias)</t>
  </si>
  <si>
    <t>Contraverga pré-moldada-(inclusive guichês e bilheterias)</t>
  </si>
  <si>
    <t>ALVENARIA / VERGAS e CONTRA VERGAS / DIVISÓRIA LEVE</t>
  </si>
  <si>
    <t>Divisória leve</t>
  </si>
  <si>
    <t>2415 I.</t>
  </si>
  <si>
    <t>Divisória cega-painhel mso/comeia E=35MM - perfis simples aço galv pintado, colocada</t>
  </si>
  <si>
    <t>Vidro temperado incolor, espessura 8MM, fornecimento e instalação, inclusive massa para vedação</t>
  </si>
  <si>
    <t>Vidro para janelas e guichês</t>
  </si>
  <si>
    <t>Porta de madeira para pintura, semi-oca, 0,80 m x 2,10m, espessura 3,5cm</t>
  </si>
  <si>
    <t>Porta de madeira para pintura, semi-oca, 0,70 m x 2,10m, espessura 3,5cm</t>
  </si>
  <si>
    <t>Puxador Central (para as portas PcD)</t>
  </si>
  <si>
    <t>Chapa de aço carbono para proteção contra impactos (parte inferior portas PcD)</t>
  </si>
  <si>
    <t>Pintura portas em madeira e metálicas</t>
  </si>
  <si>
    <t>Portas metálicas</t>
  </si>
  <si>
    <t>Porta em ferro de abrir-com requadro e guarnições</t>
  </si>
  <si>
    <t>73933/003</t>
  </si>
  <si>
    <t>Porta de ferro tipo veneziana de abrir</t>
  </si>
  <si>
    <t>Porta em alumínio de abrir tipo veneziana com guarnição, fixação com parafusos - fonecimento e instalação</t>
  </si>
  <si>
    <t>73924/001</t>
  </si>
  <si>
    <t>Pintura esmalte alto brilho, duas demãos, sobre superfície metálica</t>
  </si>
  <si>
    <t>Granito para bancada, polido, tipo andorinha/quartz/castelo/corumba ou outros equivalentes da região, E=*2,5*cm</t>
  </si>
  <si>
    <t>8.2.3</t>
  </si>
  <si>
    <t>8.2.4</t>
  </si>
  <si>
    <t>8.3.2</t>
  </si>
  <si>
    <t>8.3.3</t>
  </si>
  <si>
    <t>GRANITO NA OBRA</t>
  </si>
  <si>
    <t>Muretas em alvenaria para apoio das bancadas</t>
  </si>
  <si>
    <t>Peitoril em granito escuro, largra de 15cm, assentado com argamassa</t>
  </si>
  <si>
    <t>m</t>
  </si>
  <si>
    <t>Peitoril das janelas</t>
  </si>
  <si>
    <t>Peitoril do bocal da churrasqueira e dos guichês de atendimento</t>
  </si>
  <si>
    <t>Divisória em granito para o sanitários (mictórios)</t>
  </si>
  <si>
    <t>Divisória em granicom, com duas faces polidas, tipo andorinha/quartz/castelo/corumbá ou outros e:3,0cm</t>
  </si>
  <si>
    <t>Aplicação manual de pintura tinta látex acrílica em paredes, duas demãos (semibrilho, impermeável)</t>
  </si>
  <si>
    <t>COBERTURA - CAPTAÇÃO DAS ÁGUAS PLUVIAIS</t>
  </si>
  <si>
    <t>Calhas e rufos</t>
  </si>
  <si>
    <t>Cisternas, caixas e condutores</t>
  </si>
  <si>
    <t>Caixa de passagem 30X30X40cm com tampa e dreno brita</t>
  </si>
  <si>
    <t>37105 I.</t>
  </si>
  <si>
    <t>Caixa d'água fibra de vidro para 5000 litros, com tampa e acessórios</t>
  </si>
  <si>
    <t>Tubo PVC, série R, água pluvial, DN 50 MM, fornecido e instalado</t>
  </si>
  <si>
    <t>Tubo PVC, série R, água pluvial, DN 100 MM, fornecido e instalado</t>
  </si>
  <si>
    <t>LAJES (CHURRASQUEIRA E ABRIGO DO GÁS)</t>
  </si>
  <si>
    <t>Execução de estruturas de concreto armado, para edificação habitacional com 2 pavimentos, FCK=25MPA</t>
  </si>
  <si>
    <t>Fabricação de fôrmas para lajes, em chapa de madeira compensada plastificada</t>
  </si>
  <si>
    <t>3.0</t>
  </si>
  <si>
    <t>3.1</t>
  </si>
  <si>
    <t>3.2</t>
  </si>
  <si>
    <t>3.3</t>
  </si>
  <si>
    <t>3.4</t>
  </si>
  <si>
    <t>10.4</t>
  </si>
  <si>
    <t>10.4.1</t>
  </si>
  <si>
    <t>11.1.1</t>
  </si>
  <si>
    <t>11.1.2</t>
  </si>
  <si>
    <t>11.2.1</t>
  </si>
  <si>
    <t>11.2.2</t>
  </si>
  <si>
    <t>13.2</t>
  </si>
  <si>
    <t>FORRO EM PVC</t>
  </si>
  <si>
    <t>Forro em réguas de PVC, frisado, para ambientes comerciais, inclusive estrutura de fixação</t>
  </si>
  <si>
    <t>14.0</t>
  </si>
  <si>
    <t>14.1</t>
  </si>
  <si>
    <t>15.0</t>
  </si>
  <si>
    <t>15.1</t>
  </si>
  <si>
    <t>Joelho de Redução PVC soldável, 32mm x 25mm, para água fria predial</t>
  </si>
  <si>
    <t>Joelho 90 graus com bucha de latão, PVC, soldável, DN 25mm X 1/2</t>
  </si>
  <si>
    <t>Tê, PVC Soldável DN 25 mm, instalado em prumada de água, fornecimento e instalação</t>
  </si>
  <si>
    <t>Tê, PVC Soldável DN 32 mm, instalado em prumada de água, fornecimento e instalação</t>
  </si>
  <si>
    <t>Tê de Redução PVC soldável, 32mm x 25mm, para água fria predial</t>
  </si>
  <si>
    <t>Adaptador com flange e anel de vedação, PVC, soldável, para reservatório de água, fornecimento e instalação</t>
  </si>
  <si>
    <t>Registro de pressão bruto, latão roscável, 1/2", fornecido e instalado</t>
  </si>
  <si>
    <t>Caixa de gordura pequena (capacidade:19L), circular, em PVC, diâmetro interno de 0,30m</t>
  </si>
  <si>
    <t>Fossa Séptica, sem filtro, cilíndria, com tampa, em polietileno de alta densidade cap. Aproximada 5500 litros</t>
  </si>
  <si>
    <t>15.1.1</t>
  </si>
  <si>
    <t>15.1.2</t>
  </si>
  <si>
    <t>15.1.3</t>
  </si>
  <si>
    <t>15.1.4</t>
  </si>
  <si>
    <t>Filtro anaeróbio, cilíndria, com tampa, em polietileno de alta densidade cap. Aproximada 5000 litros</t>
  </si>
  <si>
    <t>Vaso sanitário sifonado com caixa acoplada, em louça branca - fornecimento e instalação</t>
  </si>
  <si>
    <t>Cuba de embutir oval em louça branca ou equivalente, incluso válvula de metal cromado e sifão flexível em PVC</t>
  </si>
  <si>
    <t>Chuveiro elétrico comum corpo plástico tipo ducha, fornecimento e instalação</t>
  </si>
  <si>
    <t>74234/001</t>
  </si>
  <si>
    <t>Mictório sifonado de louça branca com pertences, com registo de pressão - fornecimento e instalação</t>
  </si>
  <si>
    <t>Cuba de embutir em aço inoxidável média - fornecimento e instalação</t>
  </si>
  <si>
    <t>1200 I.</t>
  </si>
  <si>
    <t>Cap PVC, soldável DN 100mm, série normal para esgoto Predial</t>
  </si>
  <si>
    <t>Cap PVC, soldável DN 50mm, série normal para esgoto Predial</t>
  </si>
  <si>
    <t>12909 I.</t>
  </si>
  <si>
    <t>3518 I.</t>
  </si>
  <si>
    <t>JOELHO PVC, SOLDAVEL, PB, 45 GRAUS, DN 50 MM, PARA ESGOTO PREDIAL</t>
  </si>
  <si>
    <t>3520 I.</t>
  </si>
  <si>
    <t>JOELHO PVC, SOLDAVEL, PB, 90 GRAUS, DN 100 MM, PARA ESGOTO PREDIAL</t>
  </si>
  <si>
    <t>JUNCAO SIMPLES, PVC, DN 75 X 75 MM, SERIE NORMAL PARA ESGOTO PREDIAL</t>
  </si>
  <si>
    <t>3658 I.</t>
  </si>
  <si>
    <t>3899 I.</t>
  </si>
  <si>
    <t>3875 I.</t>
  </si>
  <si>
    <t>Luva PVC 50 mm</t>
  </si>
  <si>
    <t>3848 I.</t>
  </si>
  <si>
    <t>3893 I.</t>
  </si>
  <si>
    <t>Tê PVC 100 mm, para esgoto predial, fornecimento e instalação</t>
  </si>
  <si>
    <t>Tê PVC 50 mm, para esgoto predial, fornecimento e instalação</t>
  </si>
  <si>
    <t>11655 I.</t>
  </si>
  <si>
    <t>TE SANITARIO, PVC, DN 100 X 50 MM, SERIE NORMAL, PARA ESGOTO PREDIAL</t>
  </si>
  <si>
    <t>7116 I.</t>
  </si>
  <si>
    <t>TE PVC SOLDAVEL, BBB, 90 GRAUS, DN 40 MM, PARA ESGOTO SECUNDARIO PREDIAL</t>
  </si>
  <si>
    <t>RALO SECO, PVC, DN 100 X 40 MM, JUNTA SOLDÁVEL, FORNECIDO E INSTALADO</t>
  </si>
  <si>
    <t>RALO SIFONADO, PVC, DN 100 X 40 MM, JUNTA SOLDÁVEL, FORNECIDO E INSTALADO</t>
  </si>
  <si>
    <t>15.1.5</t>
  </si>
  <si>
    <t>15.2</t>
  </si>
  <si>
    <t>15.2.1</t>
  </si>
  <si>
    <t>15.2.2</t>
  </si>
  <si>
    <t>15.2.3</t>
  </si>
  <si>
    <t>15.2.4</t>
  </si>
  <si>
    <t>15.2.5</t>
  </si>
  <si>
    <t>15.3</t>
  </si>
  <si>
    <t>15.3.1</t>
  </si>
  <si>
    <t>15.3.1.1</t>
  </si>
  <si>
    <t>15.3.1.2</t>
  </si>
  <si>
    <t>15.3.2</t>
  </si>
  <si>
    <t>15.3.2.1</t>
  </si>
  <si>
    <t>15.3.2.2</t>
  </si>
  <si>
    <t>15.3.3</t>
  </si>
  <si>
    <t>15.3.3.1</t>
  </si>
  <si>
    <t>15.3.3.2</t>
  </si>
  <si>
    <t>15.3.3.3</t>
  </si>
  <si>
    <t>15.3.3.4</t>
  </si>
  <si>
    <t>15.3.3.5</t>
  </si>
  <si>
    <t>15.3.3.6</t>
  </si>
  <si>
    <t>15.3.3.7</t>
  </si>
  <si>
    <t>15.3.3.8</t>
  </si>
  <si>
    <t>15.3.3.9</t>
  </si>
  <si>
    <t>15.3.3.10</t>
  </si>
  <si>
    <t>15.3.3.11</t>
  </si>
  <si>
    <t>15.3.3.12</t>
  </si>
  <si>
    <t>15.3.3.13</t>
  </si>
  <si>
    <t>15.3.3.14</t>
  </si>
  <si>
    <t>15.3.3.15</t>
  </si>
  <si>
    <t>15.3.3.16</t>
  </si>
  <si>
    <t>15.3.3.17</t>
  </si>
  <si>
    <t>15.3.3.18</t>
  </si>
  <si>
    <t>15.3.3.19</t>
  </si>
  <si>
    <t>15.3.3.20</t>
  </si>
  <si>
    <t>15.3.3.21</t>
  </si>
  <si>
    <t>15.3.3.22</t>
  </si>
  <si>
    <t>15.3.3.23</t>
  </si>
  <si>
    <t>15.3.3.24</t>
  </si>
  <si>
    <t>15.3.3.25</t>
  </si>
  <si>
    <t>15.3.3.26</t>
  </si>
  <si>
    <t>15.3.3.27</t>
  </si>
  <si>
    <t>15.3.3.28</t>
  </si>
  <si>
    <t>15.3.3.29</t>
  </si>
  <si>
    <t>15.3.3.30</t>
  </si>
  <si>
    <t>15.3.3.31</t>
  </si>
  <si>
    <t>15.3.4</t>
  </si>
  <si>
    <t>15.3.4.1</t>
  </si>
  <si>
    <t>15.3.4.2</t>
  </si>
  <si>
    <t>15.3.4.3</t>
  </si>
  <si>
    <t>15.3.4.4</t>
  </si>
  <si>
    <t>15.3.4.5</t>
  </si>
  <si>
    <t>15.3.4.6</t>
  </si>
  <si>
    <t>15.3.4.7</t>
  </si>
  <si>
    <t>15.3.4.8</t>
  </si>
  <si>
    <t>15.3.4.9</t>
  </si>
  <si>
    <t>15.3.4.10</t>
  </si>
  <si>
    <t>15.3.4.11</t>
  </si>
  <si>
    <t>15.3.4.12</t>
  </si>
  <si>
    <t>15.3.4.13</t>
  </si>
  <si>
    <t>16.0</t>
  </si>
  <si>
    <t>16.1</t>
  </si>
  <si>
    <t>17.0</t>
  </si>
  <si>
    <t>18.0</t>
  </si>
  <si>
    <t>INSTALAÇÕES SISTEMAS PREVENTIVOS CONTRA INCÊNDIO</t>
  </si>
  <si>
    <t>Placa em PVC indicando lotação máxima</t>
  </si>
  <si>
    <t>Placa indicando "proibido colocar materiais"</t>
  </si>
  <si>
    <t>Placa (seta) indicando extintor</t>
  </si>
  <si>
    <t>EXTINTOR DE PQS 4KG - FORNECIMENTO E INSTALACAO</t>
  </si>
  <si>
    <t>Cotação</t>
  </si>
  <si>
    <t>Placa em PVC  e:2mm com dimensão média de 30x40cm para o plano de emergência</t>
  </si>
  <si>
    <t>Recipientes para o gás - P13 KG</t>
  </si>
  <si>
    <t>16.2</t>
  </si>
  <si>
    <t>16.3</t>
  </si>
  <si>
    <t>16.4</t>
  </si>
  <si>
    <t>16.5</t>
  </si>
  <si>
    <t>16.6</t>
  </si>
  <si>
    <t>17.1</t>
  </si>
  <si>
    <t>17.1.1</t>
  </si>
  <si>
    <t>17.1.2</t>
  </si>
  <si>
    <t>Sumidouro</t>
  </si>
  <si>
    <t>Composição</t>
  </si>
  <si>
    <t>Floreiras</t>
  </si>
  <si>
    <t>Lastro de concreto magro, espessura de 3cm</t>
  </si>
  <si>
    <t>MADEIRAS UTILIZADAS NA OBRA</t>
  </si>
  <si>
    <t>Telhamento com telha cerâmica de encaixe, tipo portuguesa, com mais de 2 águas, incluso transporte vertical</t>
  </si>
  <si>
    <t>Fabricação e instalação de tesoura inteira em madeira não aparelhada, vão de 3m, inclusi içamento</t>
  </si>
  <si>
    <t>Trama de madeira composta por terças, incluso içamento vertical</t>
  </si>
  <si>
    <t>11.1.3</t>
  </si>
  <si>
    <t>18.1</t>
  </si>
  <si>
    <t>19.0</t>
  </si>
  <si>
    <t>19.1</t>
  </si>
  <si>
    <t>4.7.6</t>
  </si>
  <si>
    <t>Mão de obra para beneficiamento, pintura e instalação dos itens em madeira</t>
  </si>
  <si>
    <t>10.5</t>
  </si>
  <si>
    <t>10.5.1</t>
  </si>
  <si>
    <t>11.1.4</t>
  </si>
  <si>
    <t>11.3</t>
  </si>
  <si>
    <t>11.3.1</t>
  </si>
  <si>
    <t>11.4</t>
  </si>
  <si>
    <t>11.4.1</t>
  </si>
  <si>
    <t>12.0</t>
  </si>
  <si>
    <t>12.1.1</t>
  </si>
  <si>
    <t>12.1.2</t>
  </si>
  <si>
    <t>12.1.3</t>
  </si>
  <si>
    <t>12.2</t>
  </si>
  <si>
    <t>12.2.1</t>
  </si>
  <si>
    <t>12.2.2</t>
  </si>
  <si>
    <t>12.2.3</t>
  </si>
  <si>
    <t>12.2.4</t>
  </si>
  <si>
    <t>12.2.5</t>
  </si>
  <si>
    <t>12.2.6</t>
  </si>
  <si>
    <t>ABRIGO DE MATERIAIS</t>
  </si>
  <si>
    <r>
      <t>Data de Elaboração do Orçamento:</t>
    </r>
    <r>
      <rPr>
        <sz val="12"/>
        <rFont val="Arial"/>
        <family val="2"/>
      </rPr>
      <t xml:space="preserve"> ABRIL de 2019</t>
    </r>
  </si>
  <si>
    <r>
      <t xml:space="preserve">Nome da Obra: </t>
    </r>
    <r>
      <rPr>
        <sz val="12"/>
        <rFont val="Arial"/>
        <family val="2"/>
      </rPr>
      <t>SALÃO COMUNITÁRIO - ÁREA 1.138,90 m²</t>
    </r>
  </si>
  <si>
    <r>
      <t xml:space="preserve">Endereço: </t>
    </r>
    <r>
      <rPr>
        <sz val="12"/>
        <rFont val="Arial"/>
        <family val="2"/>
      </rPr>
      <t>DISTRITO SEDE OLDEMBURG - PALMITOS / SC</t>
    </r>
  </si>
  <si>
    <r>
      <t xml:space="preserve">Tipo de Intervenção: </t>
    </r>
    <r>
      <rPr>
        <sz val="12"/>
        <rFont val="Arial"/>
        <family val="2"/>
      </rPr>
      <t>PROJETO EXECUTIVO</t>
    </r>
  </si>
  <si>
    <r>
      <t>BDI (%): 22</t>
    </r>
    <r>
      <rPr>
        <sz val="12"/>
        <rFont val="Arial"/>
        <family val="2"/>
      </rPr>
      <t>%</t>
    </r>
  </si>
  <si>
    <r>
      <t xml:space="preserve">ESTRUTURAL </t>
    </r>
    <r>
      <rPr>
        <sz val="12"/>
        <rFont val="Arial"/>
        <family val="2"/>
      </rPr>
      <t>(responsabilidade do Eng. Civil Rafael Cassol Basso)</t>
    </r>
  </si>
  <si>
    <t>Palmitos (SC), 12 de abril de 2019.</t>
  </si>
  <si>
    <t>Total do item..................................................................................................................................................................................................................................................................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</si>
  <si>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Fundação </t>
  </si>
  <si>
    <t>11795 I.</t>
  </si>
  <si>
    <t>10.3.2</t>
  </si>
  <si>
    <t>10.3.3</t>
  </si>
  <si>
    <t>10.3.4</t>
  </si>
  <si>
    <t>10.6</t>
  </si>
  <si>
    <t>10.6.1</t>
  </si>
  <si>
    <t>Fundação, estrutura de concreto armado, estrutura para o telhado, telhas e muro</t>
  </si>
  <si>
    <t xml:space="preserve">Superestrutura </t>
  </si>
  <si>
    <t>TOTAL GERAL DA OBRA .................................................................................................................................................................................................. R$</t>
  </si>
  <si>
    <t>Telhamento para varanda e torres e estrutura de madeira comum para as torres</t>
  </si>
  <si>
    <r>
      <t xml:space="preserve">INSTALAÇÕES ELÉTRICAS e ELÉTRICA PREVENTIVA </t>
    </r>
    <r>
      <rPr>
        <sz val="12"/>
        <rFont val="Arial"/>
        <family val="2"/>
      </rPr>
      <t>(Resp. Eng. Eletricista Glauber Sartori Gandolfi)</t>
    </r>
  </si>
  <si>
    <t>H</t>
  </si>
  <si>
    <t>Será considerado somente mão de obra para a instalação do madeiramento na obra, com serviços de beneficiamento, pintura em verniz e instalação na obra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</si>
</sst>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#,##0.000"/>
    <numFmt numFmtId="191" formatCode="#,##0.0000"/>
    <numFmt numFmtId="192" formatCode="0.00;[Red]0.00"/>
    <numFmt numFmtId="193" formatCode="#,##0.00;[Red]#,##0.00"/>
    <numFmt numFmtId="194" formatCode="0.0"/>
    <numFmt numFmtId="195" formatCode="0.000"/>
    <numFmt numFmtId="196" formatCode="_-[$R$-416]\ * #,##0.00_-;\-[$R$-416]\ * #,##0.00_-;_-[$R$-416]\ * &quot;-&quot;??_-;_-@_-"/>
    <numFmt numFmtId="197" formatCode="[$-416]dddd\,\ d&quot; de &quot;mmmm&quot; de &quot;yyyy"/>
    <numFmt numFmtId="198" formatCode="&quot;R$&quot;\ #,##0.00"/>
    <numFmt numFmtId="199" formatCode="&quot;Sim&quot;;&quot;Sim&quot;;&quot;Não&quot;"/>
    <numFmt numFmtId="200" formatCode="&quot;Verdadeiro&quot;;&quot;Verdadeiro&quot;;&quot;Falso&quot;"/>
    <numFmt numFmtId="201" formatCode="&quot;Ativado&quot;;&quot;Ativado&quot;;&quot;Desativado&quot;"/>
    <numFmt numFmtId="202" formatCode="[$€-2]\ #,##0.00_);[Red]\([$€-2]\ #,##0.00\)"/>
    <numFmt numFmtId="203" formatCode="0.0000"/>
    <numFmt numFmtId="204" formatCode="0.0;[Red]0.0"/>
    <numFmt numFmtId="205" formatCode="0.000;[Red]0.000"/>
    <numFmt numFmtId="206" formatCode="_(* #,##0.000_);_(* \(#,##0.000\);_(* &quot;-&quot;??_);_(@_)"/>
    <numFmt numFmtId="207" formatCode="_(* #,##0.0000_);_(* \(#,##0.0000\);_(* &quot;-&quot;??_);_(@_)"/>
    <numFmt numFmtId="208" formatCode="_(* #,##0.0_);_(* \(#,##0.0\);_(* &quot;-&quot;??_);_(@_)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4"/>
    </font>
    <font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sz val="12"/>
      <name val="Comic Sans MS"/>
      <family val="4"/>
    </font>
    <font>
      <sz val="12"/>
      <color indexed="56"/>
      <name val="Times New Roman"/>
      <family val="1"/>
    </font>
    <font>
      <b/>
      <u val="single"/>
      <sz val="12"/>
      <color indexed="56"/>
      <name val="Times New Roman"/>
      <family val="1"/>
    </font>
    <font>
      <sz val="12"/>
      <color indexed="10"/>
      <name val="Times New Roman"/>
      <family val="1"/>
    </font>
    <font>
      <b/>
      <sz val="12"/>
      <name val="Comic Sans MS"/>
      <family val="4"/>
    </font>
    <font>
      <sz val="12"/>
      <color indexed="56"/>
      <name val="Comic Sans MS"/>
      <family val="4"/>
    </font>
    <font>
      <b/>
      <sz val="12"/>
      <color indexed="56"/>
      <name val="Comic Sans MS"/>
      <family val="4"/>
    </font>
    <font>
      <b/>
      <i/>
      <u val="single"/>
      <sz val="20"/>
      <name val="Times New Roman"/>
      <family val="1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58" fillId="21" borderId="5" applyNumberFormat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19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10" fontId="8" fillId="0" borderId="0" xfId="0" applyNumberFormat="1" applyFont="1" applyAlignment="1">
      <alignment horizontal="center"/>
    </xf>
    <xf numFmtId="4" fontId="8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92" fontId="8" fillId="0" borderId="0" xfId="0" applyNumberFormat="1" applyFont="1" applyAlignment="1">
      <alignment/>
    </xf>
    <xf numFmtId="4" fontId="8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0" fontId="6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4" fontId="8" fillId="0" borderId="14" xfId="0" applyNumberFormat="1" applyFont="1" applyBorder="1" applyAlignment="1">
      <alignment/>
    </xf>
    <xf numFmtId="10" fontId="8" fillId="0" borderId="14" xfId="0" applyNumberFormat="1" applyFont="1" applyBorder="1" applyAlignment="1">
      <alignment/>
    </xf>
    <xf numFmtId="192" fontId="8" fillId="0" borderId="14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93" fontId="7" fillId="0" borderId="0" xfId="0" applyNumberFormat="1" applyFont="1" applyFill="1" applyAlignment="1">
      <alignment/>
    </xf>
    <xf numFmtId="0" fontId="8" fillId="0" borderId="15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6" fillId="33" borderId="16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10" fontId="9" fillId="33" borderId="14" xfId="0" applyNumberFormat="1" applyFont="1" applyFill="1" applyBorder="1" applyAlignment="1">
      <alignment/>
    </xf>
    <xf numFmtId="192" fontId="9" fillId="33" borderId="14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9" fillId="0" borderId="0" xfId="0" applyFont="1" applyAlignment="1">
      <alignment horizontal="center"/>
    </xf>
    <xf numFmtId="192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left" vertical="center" indent="3"/>
    </xf>
    <xf numFmtId="4" fontId="11" fillId="0" borderId="0" xfId="0" applyNumberFormat="1" applyFont="1" applyAlignment="1">
      <alignment/>
    </xf>
    <xf numFmtId="0" fontId="10" fillId="0" borderId="0" xfId="0" applyFont="1" applyAlignment="1">
      <alignment/>
    </xf>
    <xf numFmtId="4" fontId="13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19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4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92" fontId="12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0" fontId="17" fillId="0" borderId="0" xfId="0" applyFont="1" applyAlignment="1">
      <alignment/>
    </xf>
    <xf numFmtId="0" fontId="19" fillId="33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4" fontId="8" fillId="0" borderId="19" xfId="0" applyNumberFormat="1" applyFont="1" applyBorder="1" applyAlignment="1">
      <alignment/>
    </xf>
    <xf numFmtId="10" fontId="8" fillId="0" borderId="19" xfId="0" applyNumberFormat="1" applyFont="1" applyBorder="1" applyAlignment="1">
      <alignment/>
    </xf>
    <xf numFmtId="192" fontId="8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4" fontId="8" fillId="0" borderId="22" xfId="0" applyNumberFormat="1" applyFont="1" applyBorder="1" applyAlignment="1">
      <alignment/>
    </xf>
    <xf numFmtId="10" fontId="8" fillId="0" borderId="22" xfId="0" applyNumberFormat="1" applyFont="1" applyBorder="1" applyAlignment="1">
      <alignment/>
    </xf>
    <xf numFmtId="192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0" fontId="8" fillId="0" borderId="22" xfId="0" applyFont="1" applyFill="1" applyBorder="1" applyAlignment="1">
      <alignment/>
    </xf>
    <xf numFmtId="4" fontId="7" fillId="0" borderId="24" xfId="0" applyNumberFormat="1" applyFont="1" applyBorder="1" applyAlignment="1">
      <alignment/>
    </xf>
    <xf numFmtId="10" fontId="7" fillId="0" borderId="24" xfId="0" applyNumberFormat="1" applyFont="1" applyBorder="1" applyAlignment="1">
      <alignment/>
    </xf>
    <xf numFmtId="192" fontId="7" fillId="0" borderId="25" xfId="0" applyNumberFormat="1" applyFont="1" applyBorder="1" applyAlignment="1">
      <alignment/>
    </xf>
    <xf numFmtId="0" fontId="7" fillId="31" borderId="26" xfId="0" applyFont="1" applyFill="1" applyBorder="1" applyAlignment="1">
      <alignment horizontal="center"/>
    </xf>
    <xf numFmtId="4" fontId="7" fillId="31" borderId="26" xfId="0" applyNumberFormat="1" applyFont="1" applyFill="1" applyBorder="1" applyAlignment="1">
      <alignment horizontal="center"/>
    </xf>
    <xf numFmtId="10" fontId="7" fillId="31" borderId="26" xfId="0" applyNumberFormat="1" applyFont="1" applyFill="1" applyBorder="1" applyAlignment="1">
      <alignment horizontal="center"/>
    </xf>
    <xf numFmtId="192" fontId="7" fillId="31" borderId="26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20" fillId="0" borderId="0" xfId="0" applyFont="1" applyAlignment="1">
      <alignment horizontal="left"/>
    </xf>
    <xf numFmtId="10" fontId="7" fillId="0" borderId="0" xfId="0" applyNumberFormat="1" applyFont="1" applyAlignment="1">
      <alignment/>
    </xf>
    <xf numFmtId="4" fontId="7" fillId="0" borderId="10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0" xfId="0" applyFont="1" applyFill="1" applyAlignment="1">
      <alignment horizontal="left"/>
    </xf>
    <xf numFmtId="2" fontId="8" fillId="0" borderId="27" xfId="0" applyNumberFormat="1" applyFont="1" applyFill="1" applyBorder="1" applyAlignment="1">
      <alignment horizontal="left"/>
    </xf>
    <xf numFmtId="4" fontId="8" fillId="0" borderId="0" xfId="0" applyNumberFormat="1" applyFont="1" applyFill="1" applyAlignment="1">
      <alignment horizontal="left"/>
    </xf>
    <xf numFmtId="10" fontId="8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0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/>
    </xf>
    <xf numFmtId="4" fontId="7" fillId="0" borderId="10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7" fillId="0" borderId="15" xfId="0" applyFont="1" applyBorder="1" applyAlignment="1">
      <alignment/>
    </xf>
    <xf numFmtId="4" fontId="8" fillId="0" borderId="15" xfId="0" applyNumberFormat="1" applyFont="1" applyFill="1" applyBorder="1" applyAlignment="1">
      <alignment/>
    </xf>
    <xf numFmtId="10" fontId="8" fillId="0" borderId="15" xfId="0" applyNumberFormat="1" applyFont="1" applyBorder="1" applyAlignment="1">
      <alignment/>
    </xf>
    <xf numFmtId="177" fontId="8" fillId="0" borderId="15" xfId="63" applyFont="1" applyBorder="1" applyAlignment="1">
      <alignment horizontal="left"/>
    </xf>
    <xf numFmtId="4" fontId="8" fillId="0" borderId="15" xfId="0" applyNumberFormat="1" applyFont="1" applyBorder="1" applyAlignment="1">
      <alignment/>
    </xf>
    <xf numFmtId="4" fontId="7" fillId="31" borderId="2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4" fontId="7" fillId="0" borderId="19" xfId="0" applyNumberFormat="1" applyFont="1" applyFill="1" applyBorder="1" applyAlignment="1">
      <alignment horizontal="left"/>
    </xf>
    <xf numFmtId="10" fontId="7" fillId="0" borderId="19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177" fontId="8" fillId="0" borderId="0" xfId="63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192" fontId="8" fillId="0" borderId="27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0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/>
    </xf>
    <xf numFmtId="192" fontId="8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4" fontId="8" fillId="0" borderId="0" xfId="0" applyNumberFormat="1" applyFont="1" applyFill="1" applyBorder="1" applyAlignment="1">
      <alignment horizontal="left"/>
    </xf>
    <xf numFmtId="10" fontId="8" fillId="0" borderId="0" xfId="0" applyNumberFormat="1" applyFont="1" applyBorder="1" applyAlignment="1">
      <alignment horizontal="right"/>
    </xf>
    <xf numFmtId="4" fontId="7" fillId="0" borderId="28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center"/>
    </xf>
    <xf numFmtId="10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92" fontId="8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4" fontId="20" fillId="0" borderId="10" xfId="0" applyNumberFormat="1" applyFont="1" applyBorder="1" applyAlignment="1">
      <alignment horizontal="right"/>
    </xf>
    <xf numFmtId="0" fontId="7" fillId="0" borderId="0" xfId="0" applyFont="1" applyFill="1" applyAlignment="1">
      <alignment horizontal="left"/>
    </xf>
    <xf numFmtId="192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left"/>
    </xf>
    <xf numFmtId="0" fontId="8" fillId="0" borderId="29" xfId="0" applyFont="1" applyFill="1" applyBorder="1" applyAlignment="1">
      <alignment horizontal="left"/>
    </xf>
    <xf numFmtId="4" fontId="7" fillId="0" borderId="0" xfId="0" applyNumberFormat="1" applyFont="1" applyFill="1" applyAlignment="1">
      <alignment horizontal="left"/>
    </xf>
    <xf numFmtId="4" fontId="7" fillId="0" borderId="12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left"/>
    </xf>
    <xf numFmtId="0" fontId="7" fillId="0" borderId="19" xfId="0" applyFont="1" applyBorder="1" applyAlignment="1">
      <alignment/>
    </xf>
    <xf numFmtId="4" fontId="8" fillId="0" borderId="19" xfId="0" applyNumberFormat="1" applyFont="1" applyFill="1" applyBorder="1" applyAlignment="1">
      <alignment horizontal="left"/>
    </xf>
    <xf numFmtId="10" fontId="8" fillId="0" borderId="19" xfId="0" applyNumberFormat="1" applyFont="1" applyBorder="1" applyAlignment="1">
      <alignment horizontal="right"/>
    </xf>
    <xf numFmtId="4" fontId="7" fillId="31" borderId="26" xfId="0" applyNumberFormat="1" applyFont="1" applyFill="1" applyBorder="1" applyAlignment="1">
      <alignment/>
    </xf>
    <xf numFmtId="4" fontId="20" fillId="0" borderId="12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left"/>
    </xf>
    <xf numFmtId="10" fontId="7" fillId="0" borderId="0" xfId="0" applyNumberFormat="1" applyFont="1" applyAlignment="1">
      <alignment horizontal="right"/>
    </xf>
    <xf numFmtId="192" fontId="7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177" fontId="8" fillId="0" borderId="0" xfId="63" applyFont="1" applyAlignment="1">
      <alignment horizontal="left"/>
    </xf>
    <xf numFmtId="177" fontId="8" fillId="0" borderId="0" xfId="63" applyFont="1" applyFill="1" applyAlignment="1">
      <alignment horizontal="left"/>
    </xf>
    <xf numFmtId="4" fontId="8" fillId="0" borderId="0" xfId="0" applyNumberFormat="1" applyFont="1" applyFill="1" applyAlignment="1">
      <alignment horizontal="right"/>
    </xf>
    <xf numFmtId="10" fontId="7" fillId="0" borderId="0" xfId="0" applyNumberFormat="1" applyFont="1" applyAlignment="1">
      <alignment horizontal="left"/>
    </xf>
    <xf numFmtId="0" fontId="8" fillId="0" borderId="15" xfId="0" applyFont="1" applyBorder="1" applyAlignment="1">
      <alignment horizontal="left"/>
    </xf>
    <xf numFmtId="0" fontId="7" fillId="31" borderId="13" xfId="0" applyFont="1" applyFill="1" applyBorder="1" applyAlignment="1">
      <alignment/>
    </xf>
    <xf numFmtId="0" fontId="7" fillId="31" borderId="15" xfId="0" applyFont="1" applyFill="1" applyBorder="1" applyAlignment="1">
      <alignment/>
    </xf>
    <xf numFmtId="4" fontId="66" fillId="31" borderId="14" xfId="0" applyNumberFormat="1" applyFont="1" applyFill="1" applyBorder="1" applyAlignment="1">
      <alignment/>
    </xf>
    <xf numFmtId="10" fontId="66" fillId="31" borderId="14" xfId="0" applyNumberFormat="1" applyFont="1" applyFill="1" applyBorder="1" applyAlignment="1">
      <alignment horizontal="right"/>
    </xf>
    <xf numFmtId="192" fontId="67" fillId="31" borderId="14" xfId="0" applyNumberFormat="1" applyFont="1" applyFill="1" applyBorder="1" applyAlignment="1">
      <alignment/>
    </xf>
    <xf numFmtId="4" fontId="20" fillId="31" borderId="11" xfId="0" applyNumberFormat="1" applyFont="1" applyFill="1" applyBorder="1" applyAlignment="1">
      <alignment/>
    </xf>
    <xf numFmtId="192" fontId="7" fillId="0" borderId="0" xfId="0" applyNumberFormat="1" applyFont="1" applyAlignment="1">
      <alignment horizontal="left"/>
    </xf>
    <xf numFmtId="4" fontId="21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192" fontId="2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0" fontId="23" fillId="0" borderId="0" xfId="0" applyNumberFormat="1" applyFont="1" applyAlignment="1">
      <alignment/>
    </xf>
    <xf numFmtId="192" fontId="22" fillId="0" borderId="0" xfId="0" applyNumberFormat="1" applyFont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4" fontId="24" fillId="0" borderId="0" xfId="0" applyNumberFormat="1" applyFont="1" applyAlignment="1">
      <alignment/>
    </xf>
    <xf numFmtId="10" fontId="24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4" fillId="0" borderId="0" xfId="0" applyFont="1" applyAlignment="1">
      <alignment/>
    </xf>
    <xf numFmtId="4" fontId="26" fillId="0" borderId="0" xfId="0" applyNumberFormat="1" applyFont="1" applyAlignment="1">
      <alignment horizontal="center"/>
    </xf>
    <xf numFmtId="10" fontId="26" fillId="0" borderId="0" xfId="0" applyNumberFormat="1" applyFont="1" applyAlignment="1">
      <alignment horizontal="center"/>
    </xf>
    <xf numFmtId="192" fontId="26" fillId="0" borderId="0" xfId="0" applyNumberFormat="1" applyFont="1" applyAlignment="1">
      <alignment horizontal="center"/>
    </xf>
    <xf numFmtId="4" fontId="27" fillId="0" borderId="0" xfId="0" applyNumberFormat="1" applyFont="1" applyAlignment="1">
      <alignment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Fill="1" applyAlignment="1">
      <alignment horizontal="left" wrapText="1"/>
    </xf>
    <xf numFmtId="0" fontId="7" fillId="0" borderId="0" xfId="0" applyFont="1" applyAlignment="1">
      <alignment horizontal="left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481"/>
  <sheetViews>
    <sheetView tabSelected="1" zoomScale="85" zoomScaleNormal="85" zoomScalePageLayoutView="0" workbookViewId="0" topLeftCell="A172">
      <selection activeCell="E169" sqref="E169"/>
    </sheetView>
  </sheetViews>
  <sheetFormatPr defaultColWidth="9.140625" defaultRowHeight="12.75"/>
  <cols>
    <col min="2" max="2" width="11.28125" style="0" customWidth="1"/>
    <col min="3" max="3" width="15.57421875" style="0" customWidth="1"/>
    <col min="4" max="4" width="11.421875" style="0" customWidth="1"/>
    <col min="5" max="5" width="98.00390625" style="0" customWidth="1"/>
    <col min="6" max="6" width="14.7109375" style="1" customWidth="1"/>
    <col min="7" max="7" width="8.28125" style="2" customWidth="1"/>
    <col min="8" max="8" width="14.00390625" style="7" customWidth="1"/>
    <col min="9" max="9" width="14.00390625" style="1" customWidth="1"/>
    <col min="10" max="10" width="19.57421875" style="1" customWidth="1"/>
  </cols>
  <sheetData>
    <row r="1" spans="2:12" ht="26.25" thickBot="1">
      <c r="B1" s="42"/>
      <c r="C1" s="43"/>
      <c r="D1" s="43"/>
      <c r="E1" s="69" t="s">
        <v>112</v>
      </c>
      <c r="F1" s="44"/>
      <c r="G1" s="45"/>
      <c r="H1" s="46"/>
      <c r="I1" s="45"/>
      <c r="J1" s="9"/>
      <c r="K1" s="16"/>
      <c r="L1" s="16"/>
    </row>
    <row r="2" spans="2:12" ht="16.5" thickBot="1">
      <c r="B2" s="47"/>
      <c r="C2" s="15"/>
      <c r="D2" s="15"/>
      <c r="E2" s="48"/>
      <c r="F2" s="48"/>
      <c r="G2" s="27"/>
      <c r="H2" s="49"/>
      <c r="I2" s="23"/>
      <c r="J2" s="10"/>
      <c r="K2" s="16"/>
      <c r="L2" s="16"/>
    </row>
    <row r="3" spans="2:12" ht="15.75">
      <c r="B3" s="70" t="s">
        <v>439</v>
      </c>
      <c r="C3" s="71"/>
      <c r="D3" s="71"/>
      <c r="E3" s="72"/>
      <c r="F3" s="73"/>
      <c r="G3" s="74"/>
      <c r="H3" s="75"/>
      <c r="I3" s="73"/>
      <c r="J3" s="76" t="s">
        <v>114</v>
      </c>
      <c r="K3" s="16"/>
      <c r="L3" s="16"/>
    </row>
    <row r="4" spans="2:12" ht="15.75">
      <c r="B4" s="77" t="s">
        <v>440</v>
      </c>
      <c r="C4" s="78"/>
      <c r="D4" s="78"/>
      <c r="E4" s="78"/>
      <c r="F4" s="79"/>
      <c r="G4" s="80"/>
      <c r="H4" s="81"/>
      <c r="I4" s="79"/>
      <c r="J4" s="82"/>
      <c r="K4" s="16"/>
      <c r="L4" s="16"/>
    </row>
    <row r="5" spans="2:12" ht="15.75">
      <c r="B5" s="77" t="s">
        <v>441</v>
      </c>
      <c r="C5" s="78"/>
      <c r="D5" s="78"/>
      <c r="E5" s="83"/>
      <c r="F5" s="79"/>
      <c r="G5" s="80"/>
      <c r="H5" s="81"/>
      <c r="I5" s="79"/>
      <c r="J5" s="82"/>
      <c r="K5" s="16"/>
      <c r="L5" s="16"/>
    </row>
    <row r="6" spans="2:12" ht="16.5" thickBot="1">
      <c r="B6" s="77" t="s">
        <v>442</v>
      </c>
      <c r="C6" s="78"/>
      <c r="D6" s="78"/>
      <c r="E6" s="83"/>
      <c r="F6" s="84" t="s">
        <v>443</v>
      </c>
      <c r="G6" s="85"/>
      <c r="H6" s="86"/>
      <c r="I6" s="17"/>
      <c r="J6" s="82"/>
      <c r="K6" s="16"/>
      <c r="L6" s="16"/>
    </row>
    <row r="7" spans="1:12" ht="20.25" thickBot="1">
      <c r="A7" s="3"/>
      <c r="B7" s="87" t="s">
        <v>2</v>
      </c>
      <c r="C7" s="87" t="s">
        <v>14</v>
      </c>
      <c r="D7" s="87" t="s">
        <v>16</v>
      </c>
      <c r="E7" s="87" t="s">
        <v>3</v>
      </c>
      <c r="F7" s="88" t="s">
        <v>10</v>
      </c>
      <c r="G7" s="89" t="s">
        <v>11</v>
      </c>
      <c r="H7" s="90" t="s">
        <v>8</v>
      </c>
      <c r="I7" s="88" t="s">
        <v>12</v>
      </c>
      <c r="J7" s="91" t="s">
        <v>13</v>
      </c>
      <c r="K7" s="50"/>
      <c r="L7" s="16"/>
    </row>
    <row r="8" spans="1:12" ht="19.5">
      <c r="A8" s="3"/>
      <c r="B8" s="92" t="s">
        <v>4</v>
      </c>
      <c r="C8" s="93"/>
      <c r="D8" s="93"/>
      <c r="E8" s="11" t="s">
        <v>115</v>
      </c>
      <c r="F8" s="12" t="s">
        <v>1</v>
      </c>
      <c r="G8" s="94" t="s">
        <v>1</v>
      </c>
      <c r="H8" s="19" t="s">
        <v>1</v>
      </c>
      <c r="I8" s="17" t="s">
        <v>1</v>
      </c>
      <c r="J8" s="95"/>
      <c r="K8" s="50"/>
      <c r="L8" s="16"/>
    </row>
    <row r="9" spans="1:12" ht="19.5">
      <c r="A9" s="3"/>
      <c r="B9" s="96" t="s">
        <v>9</v>
      </c>
      <c r="C9" s="97" t="s">
        <v>17</v>
      </c>
      <c r="D9" s="98">
        <v>267.17</v>
      </c>
      <c r="E9" s="203" t="s">
        <v>116</v>
      </c>
      <c r="F9" s="99">
        <v>2.88</v>
      </c>
      <c r="G9" s="100" t="s">
        <v>18</v>
      </c>
      <c r="H9" s="19">
        <f>SUM(D9*1.22)</f>
        <v>325.95</v>
      </c>
      <c r="I9" s="17">
        <f>SUM(F9*H9)</f>
        <v>938.74</v>
      </c>
      <c r="J9" s="95"/>
      <c r="K9" s="50"/>
      <c r="L9" s="16"/>
    </row>
    <row r="10" spans="1:12" ht="19.5">
      <c r="A10" s="3"/>
      <c r="B10" s="96" t="s">
        <v>142</v>
      </c>
      <c r="C10" s="97">
        <v>83338</v>
      </c>
      <c r="D10" s="98">
        <v>1.86</v>
      </c>
      <c r="E10" s="209" t="s">
        <v>160</v>
      </c>
      <c r="F10" s="99">
        <v>746</v>
      </c>
      <c r="G10" s="100" t="s">
        <v>76</v>
      </c>
      <c r="H10" s="19">
        <f>SUM(D10*1.22)</f>
        <v>2.27</v>
      </c>
      <c r="I10" s="17">
        <f>SUM(F10*H10)</f>
        <v>1693.42</v>
      </c>
      <c r="J10" s="95"/>
      <c r="K10" s="50"/>
      <c r="L10" s="16"/>
    </row>
    <row r="11" spans="1:12" ht="19.5">
      <c r="A11" s="3"/>
      <c r="B11" s="96" t="s">
        <v>143</v>
      </c>
      <c r="C11" s="97">
        <v>93685</v>
      </c>
      <c r="D11" s="98">
        <v>3.98</v>
      </c>
      <c r="E11" s="208" t="s">
        <v>161</v>
      </c>
      <c r="F11" s="99">
        <v>343.7</v>
      </c>
      <c r="G11" s="103" t="s">
        <v>76</v>
      </c>
      <c r="H11" s="104">
        <f>SUM(D11*1.22)</f>
        <v>4.86</v>
      </c>
      <c r="I11" s="41">
        <f>SUM(F11*H11)</f>
        <v>1670.38</v>
      </c>
      <c r="J11" s="95"/>
      <c r="K11" s="50"/>
      <c r="L11" s="16"/>
    </row>
    <row r="12" spans="1:12" ht="16.5" customHeight="1" thickBot="1">
      <c r="A12" s="3"/>
      <c r="B12" s="96" t="s">
        <v>144</v>
      </c>
      <c r="C12" s="97">
        <v>99059</v>
      </c>
      <c r="D12" s="98">
        <v>32.45</v>
      </c>
      <c r="E12" s="203" t="s">
        <v>162</v>
      </c>
      <c r="F12" s="99">
        <v>134</v>
      </c>
      <c r="G12" s="100" t="s">
        <v>18</v>
      </c>
      <c r="H12" s="19">
        <f>SUM(D12*1.22)</f>
        <v>39.59</v>
      </c>
      <c r="I12" s="17">
        <f>SUM(F12*H12)</f>
        <v>5305.06</v>
      </c>
      <c r="J12" s="105"/>
      <c r="K12" s="51"/>
      <c r="L12" s="16"/>
    </row>
    <row r="13" spans="1:12" ht="17.25" thickBot="1">
      <c r="A13" s="3"/>
      <c r="B13" s="106"/>
      <c r="C13" s="107"/>
      <c r="D13" s="107"/>
      <c r="E13" s="108" t="s">
        <v>446</v>
      </c>
      <c r="F13" s="109"/>
      <c r="G13" s="110"/>
      <c r="H13" s="111"/>
      <c r="I13" s="112"/>
      <c r="J13" s="113">
        <f>SUM(I9:I12)</f>
        <v>9607.6</v>
      </c>
      <c r="K13" s="16"/>
      <c r="L13" s="16"/>
    </row>
    <row r="14" spans="1:12" ht="19.5">
      <c r="A14" s="3"/>
      <c r="B14" s="92" t="s">
        <v>145</v>
      </c>
      <c r="C14" s="114"/>
      <c r="D14" s="114"/>
      <c r="E14" s="115" t="s">
        <v>438</v>
      </c>
      <c r="F14" s="116"/>
      <c r="G14" s="117"/>
      <c r="H14" s="118"/>
      <c r="I14" s="116"/>
      <c r="J14" s="105"/>
      <c r="K14" s="50"/>
      <c r="L14" s="16"/>
    </row>
    <row r="15" spans="1:12" ht="42" customHeight="1">
      <c r="A15" s="3"/>
      <c r="B15" s="96" t="s">
        <v>19</v>
      </c>
      <c r="C15" s="114">
        <v>92235</v>
      </c>
      <c r="D15" s="102">
        <v>51.95</v>
      </c>
      <c r="E15" s="205" t="s">
        <v>163</v>
      </c>
      <c r="F15" s="99">
        <v>9</v>
      </c>
      <c r="G15" s="119" t="s">
        <v>18</v>
      </c>
      <c r="H15" s="118">
        <f>SUM(D15*1.22)</f>
        <v>63.38</v>
      </c>
      <c r="I15" s="116">
        <f>SUM(F15*H15)</f>
        <v>570.42</v>
      </c>
      <c r="J15" s="105"/>
      <c r="K15" s="50"/>
      <c r="L15" s="16"/>
    </row>
    <row r="16" spans="1:12" ht="19.5">
      <c r="A16" s="3"/>
      <c r="B16" s="96" t="s">
        <v>101</v>
      </c>
      <c r="C16" s="114">
        <v>94207</v>
      </c>
      <c r="D16" s="102">
        <v>29.94</v>
      </c>
      <c r="E16" s="114" t="s">
        <v>165</v>
      </c>
      <c r="F16" s="99">
        <v>17.64</v>
      </c>
      <c r="G16" s="119" t="s">
        <v>18</v>
      </c>
      <c r="H16" s="118">
        <f>SUM(D16*1.22)</f>
        <v>36.53</v>
      </c>
      <c r="I16" s="116">
        <f>SUM(F16*H16)</f>
        <v>644.39</v>
      </c>
      <c r="J16" s="105"/>
      <c r="K16" s="50"/>
      <c r="L16" s="16"/>
    </row>
    <row r="17" spans="1:12" ht="20.25" thickBot="1">
      <c r="A17" s="3"/>
      <c r="B17" s="96" t="s">
        <v>102</v>
      </c>
      <c r="C17" s="114">
        <v>68325</v>
      </c>
      <c r="D17" s="102">
        <v>41.83</v>
      </c>
      <c r="E17" s="114" t="s">
        <v>164</v>
      </c>
      <c r="F17" s="99">
        <v>9</v>
      </c>
      <c r="G17" s="119" t="s">
        <v>18</v>
      </c>
      <c r="H17" s="118">
        <f>SUM(D17*1.22)</f>
        <v>51.03</v>
      </c>
      <c r="I17" s="116">
        <f>SUM(F17*H17)</f>
        <v>459.27</v>
      </c>
      <c r="J17" s="105"/>
      <c r="K17" s="50"/>
      <c r="L17" s="16"/>
    </row>
    <row r="18" spans="1:12" ht="20.25" thickBot="1">
      <c r="A18" s="3"/>
      <c r="B18" s="106"/>
      <c r="C18" s="107"/>
      <c r="D18" s="107"/>
      <c r="E18" s="108" t="s">
        <v>446</v>
      </c>
      <c r="F18" s="109"/>
      <c r="G18" s="110"/>
      <c r="H18" s="111"/>
      <c r="I18" s="112"/>
      <c r="J18" s="113">
        <f>SUM(I15:I17)</f>
        <v>1674.08</v>
      </c>
      <c r="K18" s="50"/>
      <c r="L18" s="16"/>
    </row>
    <row r="19" spans="1:12" ht="16.5" customHeight="1">
      <c r="A19" s="3"/>
      <c r="B19" s="120" t="s">
        <v>265</v>
      </c>
      <c r="C19" s="121"/>
      <c r="D19" s="121"/>
      <c r="E19" s="11" t="s">
        <v>118</v>
      </c>
      <c r="F19" s="122"/>
      <c r="G19" s="123"/>
      <c r="H19" s="75"/>
      <c r="I19" s="73"/>
      <c r="J19" s="20"/>
      <c r="K19" s="50"/>
      <c r="L19" s="16"/>
    </row>
    <row r="20" spans="1:12" ht="19.5">
      <c r="A20" s="3"/>
      <c r="B20" s="96" t="s">
        <v>266</v>
      </c>
      <c r="C20" s="97">
        <v>96396</v>
      </c>
      <c r="D20" s="98">
        <v>65.75</v>
      </c>
      <c r="E20" s="203" t="s">
        <v>117</v>
      </c>
      <c r="F20" s="99">
        <v>35.4</v>
      </c>
      <c r="G20" s="100" t="s">
        <v>76</v>
      </c>
      <c r="H20" s="19">
        <f>SUM(D20*1.22)</f>
        <v>80.22</v>
      </c>
      <c r="I20" s="17">
        <f>SUM(F20*H20)</f>
        <v>2839.79</v>
      </c>
      <c r="J20" s="14"/>
      <c r="K20" s="50"/>
      <c r="L20" s="16"/>
    </row>
    <row r="21" spans="1:12" ht="39.75" customHeight="1">
      <c r="A21" s="3"/>
      <c r="B21" s="96" t="s">
        <v>267</v>
      </c>
      <c r="C21" s="97">
        <v>94996</v>
      </c>
      <c r="D21" s="98">
        <v>65.75</v>
      </c>
      <c r="E21" s="203" t="s">
        <v>168</v>
      </c>
      <c r="F21" s="99">
        <v>751.1</v>
      </c>
      <c r="G21" s="100" t="s">
        <v>76</v>
      </c>
      <c r="H21" s="19">
        <f>SUM(D21*1.22)</f>
        <v>80.22</v>
      </c>
      <c r="I21" s="17">
        <f>SUM(F21*H21)</f>
        <v>60253.24</v>
      </c>
      <c r="J21" s="14"/>
      <c r="K21" s="50"/>
      <c r="L21" s="16"/>
    </row>
    <row r="22" spans="1:12" ht="19.5">
      <c r="A22" s="3"/>
      <c r="B22" s="96" t="s">
        <v>268</v>
      </c>
      <c r="C22" s="97" t="s">
        <v>166</v>
      </c>
      <c r="D22" s="101">
        <v>26.47</v>
      </c>
      <c r="E22" s="203" t="s">
        <v>167</v>
      </c>
      <c r="F22" s="99">
        <v>30</v>
      </c>
      <c r="G22" s="100" t="s">
        <v>15</v>
      </c>
      <c r="H22" s="19">
        <f>SUM(D22*1.22)</f>
        <v>32.29</v>
      </c>
      <c r="I22" s="17">
        <f>SUM(F22*H22)</f>
        <v>968.7</v>
      </c>
      <c r="J22" s="14"/>
      <c r="K22" s="50"/>
      <c r="L22" s="16"/>
    </row>
    <row r="23" spans="1:12" ht="42" customHeight="1" thickBot="1">
      <c r="A23" s="3"/>
      <c r="B23" s="96" t="s">
        <v>269</v>
      </c>
      <c r="C23" s="97">
        <v>87251</v>
      </c>
      <c r="D23" s="98">
        <v>24.66</v>
      </c>
      <c r="E23" s="203" t="s">
        <v>169</v>
      </c>
      <c r="F23" s="99">
        <v>195.11</v>
      </c>
      <c r="G23" s="100" t="s">
        <v>76</v>
      </c>
      <c r="H23" s="19">
        <f>SUM(D23*1.22)</f>
        <v>30.09</v>
      </c>
      <c r="I23" s="17">
        <f>SUM(F23*H23)</f>
        <v>5870.86</v>
      </c>
      <c r="J23" s="14"/>
      <c r="K23" s="50"/>
      <c r="L23" s="16"/>
    </row>
    <row r="24" spans="1:12" ht="20.25" thickBot="1">
      <c r="A24" s="3"/>
      <c r="B24" s="124"/>
      <c r="C24" s="125"/>
      <c r="D24" s="125"/>
      <c r="E24" s="108" t="s">
        <v>446</v>
      </c>
      <c r="F24" s="109"/>
      <c r="G24" s="110"/>
      <c r="H24" s="111"/>
      <c r="I24" s="112"/>
      <c r="J24" s="113">
        <f>SUM(I20:I23)</f>
        <v>69932.59</v>
      </c>
      <c r="K24" s="50"/>
      <c r="L24" s="16"/>
    </row>
    <row r="25" spans="1:12" ht="19.5">
      <c r="A25" s="3"/>
      <c r="B25" s="120" t="s">
        <v>51</v>
      </c>
      <c r="C25" s="126"/>
      <c r="D25" s="126"/>
      <c r="E25" s="127" t="s">
        <v>170</v>
      </c>
      <c r="F25" s="116"/>
      <c r="G25" s="128"/>
      <c r="H25" s="129"/>
      <c r="I25" s="130"/>
      <c r="J25" s="131"/>
      <c r="K25" s="50"/>
      <c r="L25" s="16"/>
    </row>
    <row r="26" spans="1:12" ht="42" customHeight="1">
      <c r="A26" s="3"/>
      <c r="B26" s="96" t="s">
        <v>146</v>
      </c>
      <c r="C26" s="132" t="s">
        <v>171</v>
      </c>
      <c r="D26" s="132">
        <v>92.33</v>
      </c>
      <c r="E26" s="203" t="s">
        <v>174</v>
      </c>
      <c r="F26" s="99">
        <v>2.35</v>
      </c>
      <c r="G26" s="119" t="s">
        <v>18</v>
      </c>
      <c r="H26" s="118">
        <f>SUM(D26*1.22)</f>
        <v>112.64</v>
      </c>
      <c r="I26" s="116">
        <f>SUM(F26*H26)</f>
        <v>264.7</v>
      </c>
      <c r="J26" s="131"/>
      <c r="K26" s="50"/>
      <c r="L26" s="16"/>
    </row>
    <row r="27" spans="1:12" ht="19.5">
      <c r="A27" s="3"/>
      <c r="B27" s="96" t="s">
        <v>147</v>
      </c>
      <c r="C27" s="114" t="s">
        <v>172</v>
      </c>
      <c r="D27" s="114">
        <v>118.57</v>
      </c>
      <c r="E27" s="114" t="s">
        <v>173</v>
      </c>
      <c r="F27" s="99">
        <v>1.2</v>
      </c>
      <c r="G27" s="119" t="s">
        <v>18</v>
      </c>
      <c r="H27" s="118">
        <f aca="true" t="shared" si="0" ref="H27:H46">SUM(D27*1.22)</f>
        <v>144.66</v>
      </c>
      <c r="I27" s="116">
        <f>SUM(F27*H27)</f>
        <v>173.59</v>
      </c>
      <c r="J27" s="131"/>
      <c r="K27" s="50"/>
      <c r="L27" s="16"/>
    </row>
    <row r="28" spans="1:12" ht="19.5">
      <c r="A28" s="3"/>
      <c r="B28" s="92" t="s">
        <v>148</v>
      </c>
      <c r="C28" s="126"/>
      <c r="D28" s="126"/>
      <c r="E28" s="127" t="s">
        <v>176</v>
      </c>
      <c r="F28" s="116"/>
      <c r="G28" s="128"/>
      <c r="H28" s="118">
        <f t="shared" si="0"/>
        <v>0</v>
      </c>
      <c r="I28" s="130"/>
      <c r="J28" s="131"/>
      <c r="K28" s="50"/>
      <c r="L28" s="16"/>
    </row>
    <row r="29" spans="1:12" ht="19.5">
      <c r="A29" s="3"/>
      <c r="B29" s="96" t="s">
        <v>178</v>
      </c>
      <c r="C29" s="132">
        <v>85233</v>
      </c>
      <c r="D29" s="133">
        <v>1949.33</v>
      </c>
      <c r="E29" s="134" t="s">
        <v>175</v>
      </c>
      <c r="F29" s="99">
        <v>3.31</v>
      </c>
      <c r="G29" s="135" t="s">
        <v>76</v>
      </c>
      <c r="H29" s="118">
        <f t="shared" si="0"/>
        <v>2378.18</v>
      </c>
      <c r="I29" s="116">
        <f>SUM(F29*H29)</f>
        <v>7871.78</v>
      </c>
      <c r="J29" s="131"/>
      <c r="K29" s="50"/>
      <c r="L29" s="16"/>
    </row>
    <row r="30" spans="1:12" ht="19.5">
      <c r="A30" s="3"/>
      <c r="B30" s="96" t="s">
        <v>179</v>
      </c>
      <c r="C30" s="136" t="s">
        <v>31</v>
      </c>
      <c r="D30" s="101">
        <v>33.33</v>
      </c>
      <c r="E30" s="134" t="s">
        <v>177</v>
      </c>
      <c r="F30" s="99">
        <v>24.35</v>
      </c>
      <c r="G30" s="135" t="s">
        <v>76</v>
      </c>
      <c r="H30" s="118">
        <f t="shared" si="0"/>
        <v>40.66</v>
      </c>
      <c r="I30" s="116">
        <f>SUM(F30*H30)</f>
        <v>990.07</v>
      </c>
      <c r="J30" s="131"/>
      <c r="K30" s="50"/>
      <c r="L30" s="16"/>
    </row>
    <row r="31" spans="1:12" ht="19.5">
      <c r="A31" s="3"/>
      <c r="B31" s="92" t="s">
        <v>186</v>
      </c>
      <c r="C31" s="126"/>
      <c r="D31" s="126"/>
      <c r="E31" s="127" t="s">
        <v>181</v>
      </c>
      <c r="F31" s="116"/>
      <c r="G31" s="128"/>
      <c r="H31" s="118">
        <f t="shared" si="0"/>
        <v>0</v>
      </c>
      <c r="I31" s="130"/>
      <c r="J31" s="131"/>
      <c r="K31" s="50"/>
      <c r="L31" s="16"/>
    </row>
    <row r="32" spans="1:12" ht="42" customHeight="1">
      <c r="A32" s="3"/>
      <c r="B32" s="96" t="s">
        <v>191</v>
      </c>
      <c r="C32" s="132">
        <v>94990</v>
      </c>
      <c r="D32" s="132">
        <v>550.56</v>
      </c>
      <c r="E32" s="203" t="s">
        <v>180</v>
      </c>
      <c r="F32" s="99">
        <v>5.21</v>
      </c>
      <c r="G32" s="135" t="s">
        <v>76</v>
      </c>
      <c r="H32" s="118">
        <f t="shared" si="0"/>
        <v>671.68</v>
      </c>
      <c r="I32" s="116">
        <f>SUM(F32*H32)</f>
        <v>3499.45</v>
      </c>
      <c r="J32" s="131"/>
      <c r="K32" s="50"/>
      <c r="L32" s="16"/>
    </row>
    <row r="33" spans="1:12" ht="19.5">
      <c r="A33" s="3"/>
      <c r="B33" s="96" t="s">
        <v>192</v>
      </c>
      <c r="C33" s="136" t="s">
        <v>31</v>
      </c>
      <c r="D33" s="101">
        <v>33.33</v>
      </c>
      <c r="E33" s="134" t="s">
        <v>177</v>
      </c>
      <c r="F33" s="99">
        <v>45.5</v>
      </c>
      <c r="G33" s="135" t="s">
        <v>76</v>
      </c>
      <c r="H33" s="118">
        <f t="shared" si="0"/>
        <v>40.66</v>
      </c>
      <c r="I33" s="116">
        <f>SUM(F33*H33)</f>
        <v>1850.03</v>
      </c>
      <c r="J33" s="131"/>
      <c r="K33" s="50"/>
      <c r="L33" s="16"/>
    </row>
    <row r="34" spans="1:12" ht="19.5">
      <c r="A34" s="3"/>
      <c r="B34" s="92" t="s">
        <v>187</v>
      </c>
      <c r="C34" s="126"/>
      <c r="D34" s="126"/>
      <c r="E34" s="127" t="s">
        <v>182</v>
      </c>
      <c r="F34" s="116"/>
      <c r="G34" s="128"/>
      <c r="H34" s="118">
        <f t="shared" si="0"/>
        <v>0</v>
      </c>
      <c r="I34" s="130"/>
      <c r="J34" s="131"/>
      <c r="K34" s="50"/>
      <c r="L34" s="16"/>
    </row>
    <row r="35" spans="1:12" ht="33">
      <c r="A35" s="3"/>
      <c r="B35" s="96" t="s">
        <v>193</v>
      </c>
      <c r="C35" s="132">
        <v>94990</v>
      </c>
      <c r="D35" s="132">
        <v>550.56</v>
      </c>
      <c r="E35" s="203" t="s">
        <v>180</v>
      </c>
      <c r="F35" s="99">
        <v>1.34</v>
      </c>
      <c r="G35" s="135" t="s">
        <v>76</v>
      </c>
      <c r="H35" s="118">
        <f t="shared" si="0"/>
        <v>671.68</v>
      </c>
      <c r="I35" s="116">
        <f>SUM(F35*H35)</f>
        <v>900.05</v>
      </c>
      <c r="J35" s="131"/>
      <c r="K35" s="50"/>
      <c r="L35" s="16"/>
    </row>
    <row r="36" spans="1:12" ht="19.5">
      <c r="A36" s="3"/>
      <c r="B36" s="92" t="s">
        <v>188</v>
      </c>
      <c r="C36" s="126"/>
      <c r="D36" s="126"/>
      <c r="E36" s="127" t="s">
        <v>183</v>
      </c>
      <c r="F36" s="116"/>
      <c r="G36" s="128"/>
      <c r="H36" s="118">
        <f t="shared" si="0"/>
        <v>0</v>
      </c>
      <c r="I36" s="130"/>
      <c r="J36" s="131"/>
      <c r="K36" s="50"/>
      <c r="L36" s="16"/>
    </row>
    <row r="37" spans="1:12" ht="33">
      <c r="A37" s="3"/>
      <c r="B37" s="96" t="s">
        <v>194</v>
      </c>
      <c r="C37" s="132">
        <v>94990</v>
      </c>
      <c r="D37" s="132">
        <v>550.56</v>
      </c>
      <c r="E37" s="203" t="s">
        <v>180</v>
      </c>
      <c r="F37" s="99">
        <v>3.37</v>
      </c>
      <c r="G37" s="135" t="s">
        <v>76</v>
      </c>
      <c r="H37" s="118">
        <f t="shared" si="0"/>
        <v>671.68</v>
      </c>
      <c r="I37" s="116">
        <f>SUM(F37*H37)</f>
        <v>2263.56</v>
      </c>
      <c r="J37" s="131"/>
      <c r="K37" s="50"/>
      <c r="L37" s="16"/>
    </row>
    <row r="38" spans="1:12" ht="19.5">
      <c r="A38" s="3"/>
      <c r="B38" s="92" t="s">
        <v>189</v>
      </c>
      <c r="C38" s="126"/>
      <c r="D38" s="126"/>
      <c r="E38" s="127" t="s">
        <v>408</v>
      </c>
      <c r="F38" s="116"/>
      <c r="G38" s="128"/>
      <c r="H38" s="118">
        <f t="shared" si="0"/>
        <v>0</v>
      </c>
      <c r="I38" s="130"/>
      <c r="J38" s="131"/>
      <c r="K38" s="50"/>
      <c r="L38" s="16"/>
    </row>
    <row r="39" spans="1:12" ht="19.5">
      <c r="A39" s="3"/>
      <c r="B39" s="96" t="s">
        <v>195</v>
      </c>
      <c r="C39" s="132">
        <v>95240</v>
      </c>
      <c r="D39" s="132">
        <v>12.33</v>
      </c>
      <c r="E39" s="203" t="s">
        <v>409</v>
      </c>
      <c r="F39" s="99">
        <v>14.3</v>
      </c>
      <c r="G39" s="100" t="s">
        <v>18</v>
      </c>
      <c r="H39" s="118">
        <f t="shared" si="0"/>
        <v>15.04</v>
      </c>
      <c r="I39" s="17">
        <f>SUM(F39*H39)</f>
        <v>215.07</v>
      </c>
      <c r="J39" s="131"/>
      <c r="K39" s="50"/>
      <c r="L39" s="16"/>
    </row>
    <row r="40" spans="1:12" ht="33">
      <c r="A40" s="3"/>
      <c r="B40" s="96" t="s">
        <v>196</v>
      </c>
      <c r="C40" s="97">
        <v>87509</v>
      </c>
      <c r="D40" s="98">
        <v>72.35</v>
      </c>
      <c r="E40" s="203" t="s">
        <v>119</v>
      </c>
      <c r="F40" s="99">
        <v>34.13</v>
      </c>
      <c r="G40" s="100" t="s">
        <v>18</v>
      </c>
      <c r="H40" s="118">
        <f t="shared" si="0"/>
        <v>88.27</v>
      </c>
      <c r="I40" s="17">
        <f>SUM(F40*H40)</f>
        <v>3012.66</v>
      </c>
      <c r="J40" s="131"/>
      <c r="K40" s="50"/>
      <c r="L40" s="16"/>
    </row>
    <row r="41" spans="1:12" ht="19.5">
      <c r="A41" s="3"/>
      <c r="B41" s="137" t="s">
        <v>197</v>
      </c>
      <c r="C41" s="97" t="s">
        <v>90</v>
      </c>
      <c r="D41" s="138">
        <v>9.11</v>
      </c>
      <c r="E41" s="203" t="s">
        <v>91</v>
      </c>
      <c r="F41" s="97">
        <v>8.22</v>
      </c>
      <c r="G41" s="100" t="s">
        <v>18</v>
      </c>
      <c r="H41" s="118">
        <f t="shared" si="0"/>
        <v>11.11</v>
      </c>
      <c r="I41" s="17">
        <f aca="true" t="shared" si="1" ref="I41:I46">SUM(F41*H41)</f>
        <v>91.32</v>
      </c>
      <c r="J41" s="131"/>
      <c r="K41" s="50"/>
      <c r="L41" s="16"/>
    </row>
    <row r="42" spans="1:12" ht="33">
      <c r="A42" s="3"/>
      <c r="B42" s="137" t="s">
        <v>198</v>
      </c>
      <c r="C42" s="97">
        <v>87878</v>
      </c>
      <c r="D42" s="138">
        <v>3.31</v>
      </c>
      <c r="E42" s="203" t="s">
        <v>129</v>
      </c>
      <c r="F42" s="99">
        <v>68.26</v>
      </c>
      <c r="G42" s="100" t="s">
        <v>18</v>
      </c>
      <c r="H42" s="118">
        <f t="shared" si="0"/>
        <v>4.04</v>
      </c>
      <c r="I42" s="17">
        <f t="shared" si="1"/>
        <v>275.77</v>
      </c>
      <c r="J42" s="131"/>
      <c r="K42" s="50"/>
      <c r="L42" s="16"/>
    </row>
    <row r="43" spans="1:12" ht="33">
      <c r="A43" s="3"/>
      <c r="B43" s="137" t="s">
        <v>199</v>
      </c>
      <c r="C43" s="97">
        <v>87547</v>
      </c>
      <c r="D43" s="138">
        <v>16.03</v>
      </c>
      <c r="E43" s="203" t="s">
        <v>130</v>
      </c>
      <c r="F43" s="99">
        <v>34.13</v>
      </c>
      <c r="G43" s="100" t="s">
        <v>18</v>
      </c>
      <c r="H43" s="118">
        <f t="shared" si="0"/>
        <v>19.56</v>
      </c>
      <c r="I43" s="17">
        <f t="shared" si="1"/>
        <v>667.58</v>
      </c>
      <c r="J43" s="131"/>
      <c r="K43" s="50"/>
      <c r="L43" s="16"/>
    </row>
    <row r="44" spans="1:12" ht="19.5">
      <c r="A44" s="3"/>
      <c r="B44" s="137" t="s">
        <v>418</v>
      </c>
      <c r="C44" s="97">
        <v>88489</v>
      </c>
      <c r="D44" s="101">
        <v>11</v>
      </c>
      <c r="E44" s="203" t="s">
        <v>132</v>
      </c>
      <c r="F44" s="99">
        <v>34.13</v>
      </c>
      <c r="G44" s="100" t="s">
        <v>18</v>
      </c>
      <c r="H44" s="118">
        <f t="shared" si="0"/>
        <v>13.42</v>
      </c>
      <c r="I44" s="17">
        <f t="shared" si="1"/>
        <v>458.02</v>
      </c>
      <c r="J44" s="131"/>
      <c r="K44" s="50"/>
      <c r="L44" s="16"/>
    </row>
    <row r="45" spans="1:12" ht="19.5">
      <c r="A45" s="3"/>
      <c r="B45" s="92" t="s">
        <v>190</v>
      </c>
      <c r="C45" s="97"/>
      <c r="D45" s="101"/>
      <c r="E45" s="127" t="s">
        <v>184</v>
      </c>
      <c r="F45" s="99"/>
      <c r="G45" s="103"/>
      <c r="H45" s="118">
        <f t="shared" si="0"/>
        <v>0</v>
      </c>
      <c r="I45" s="17">
        <f t="shared" si="1"/>
        <v>0</v>
      </c>
      <c r="J45" s="131"/>
      <c r="K45" s="50"/>
      <c r="L45" s="16"/>
    </row>
    <row r="46" spans="1:12" ht="20.25" thickBot="1">
      <c r="A46" s="3"/>
      <c r="B46" s="96" t="s">
        <v>200</v>
      </c>
      <c r="C46" s="114">
        <v>98504</v>
      </c>
      <c r="D46" s="98">
        <v>7</v>
      </c>
      <c r="E46" s="140" t="s">
        <v>185</v>
      </c>
      <c r="F46" s="141">
        <v>541.18</v>
      </c>
      <c r="G46" s="142" t="s">
        <v>18</v>
      </c>
      <c r="H46" s="118">
        <f t="shared" si="0"/>
        <v>8.54</v>
      </c>
      <c r="I46" s="130">
        <f t="shared" si="1"/>
        <v>4621.68</v>
      </c>
      <c r="J46" s="143"/>
      <c r="K46" s="50"/>
      <c r="L46" s="16"/>
    </row>
    <row r="47" spans="1:12" ht="20.25" thickBot="1">
      <c r="A47" s="3"/>
      <c r="B47" s="106"/>
      <c r="C47" s="107"/>
      <c r="D47" s="107"/>
      <c r="E47" s="108" t="s">
        <v>446</v>
      </c>
      <c r="F47" s="109"/>
      <c r="G47" s="110"/>
      <c r="H47" s="111"/>
      <c r="I47" s="112"/>
      <c r="J47" s="113">
        <f>SUM(I26:I46)</f>
        <v>27155.33</v>
      </c>
      <c r="K47" s="50"/>
      <c r="L47" s="16"/>
    </row>
    <row r="48" spans="1:12" ht="19.5">
      <c r="A48" s="3"/>
      <c r="B48" s="92" t="s">
        <v>94</v>
      </c>
      <c r="C48" s="144"/>
      <c r="D48" s="144"/>
      <c r="E48" s="11" t="s">
        <v>92</v>
      </c>
      <c r="F48" s="145"/>
      <c r="G48" s="146"/>
      <c r="H48" s="19"/>
      <c r="I48" s="17"/>
      <c r="J48" s="105"/>
      <c r="K48" s="50"/>
      <c r="L48" s="16"/>
    </row>
    <row r="49" spans="1:12" ht="19.5">
      <c r="A49" s="3"/>
      <c r="B49" s="92" t="s">
        <v>103</v>
      </c>
      <c r="C49" s="144"/>
      <c r="D49" s="144"/>
      <c r="E49" s="147" t="s">
        <v>26</v>
      </c>
      <c r="F49" s="145"/>
      <c r="G49" s="146"/>
      <c r="H49" s="19"/>
      <c r="I49" s="17"/>
      <c r="J49" s="105"/>
      <c r="K49" s="50"/>
      <c r="L49" s="16"/>
    </row>
    <row r="50" spans="1:12" ht="27.75" customHeight="1">
      <c r="A50" s="3"/>
      <c r="B50" s="96" t="s">
        <v>104</v>
      </c>
      <c r="C50" s="97" t="s">
        <v>90</v>
      </c>
      <c r="D50" s="138">
        <v>9.11</v>
      </c>
      <c r="E50" s="203" t="s">
        <v>91</v>
      </c>
      <c r="F50" s="141">
        <v>123</v>
      </c>
      <c r="G50" s="100" t="s">
        <v>18</v>
      </c>
      <c r="H50" s="19">
        <f>SUM(D50*1.22)</f>
        <v>11.11</v>
      </c>
      <c r="I50" s="17">
        <f>SUM(F50*H50)</f>
        <v>1366.53</v>
      </c>
      <c r="J50" s="105"/>
      <c r="K50" s="50"/>
      <c r="L50" s="16"/>
    </row>
    <row r="51" spans="1:12" ht="33.75" thickBot="1">
      <c r="A51" s="3"/>
      <c r="B51" s="96" t="s">
        <v>202</v>
      </c>
      <c r="C51" s="114">
        <v>98561</v>
      </c>
      <c r="D51" s="138">
        <v>28.43</v>
      </c>
      <c r="E51" s="203" t="s">
        <v>201</v>
      </c>
      <c r="F51" s="141">
        <v>20.05</v>
      </c>
      <c r="G51" s="119" t="s">
        <v>18</v>
      </c>
      <c r="H51" s="19">
        <f>SUM(D51*1.22)</f>
        <v>34.68</v>
      </c>
      <c r="I51" s="116">
        <f>SUM(F51*H51)</f>
        <v>695.33</v>
      </c>
      <c r="J51" s="105"/>
      <c r="K51" s="50"/>
      <c r="L51" s="16"/>
    </row>
    <row r="52" spans="1:12" ht="20.25" thickBot="1">
      <c r="A52" s="3"/>
      <c r="B52" s="106"/>
      <c r="C52" s="107"/>
      <c r="D52" s="107"/>
      <c r="E52" s="108" t="s">
        <v>446</v>
      </c>
      <c r="F52" s="109"/>
      <c r="G52" s="110"/>
      <c r="H52" s="111"/>
      <c r="I52" s="112"/>
      <c r="J52" s="113">
        <f>SUM(I50:I51)</f>
        <v>2061.86</v>
      </c>
      <c r="K52" s="50"/>
      <c r="L52" s="16"/>
    </row>
    <row r="53" spans="1:12" ht="19.5">
      <c r="A53" s="3"/>
      <c r="B53" s="92" t="s">
        <v>70</v>
      </c>
      <c r="C53" s="114"/>
      <c r="D53" s="114"/>
      <c r="E53" s="11" t="s">
        <v>209</v>
      </c>
      <c r="F53" s="116"/>
      <c r="G53" s="128"/>
      <c r="H53" s="129"/>
      <c r="I53" s="130"/>
      <c r="J53" s="131"/>
      <c r="K53" s="50"/>
      <c r="L53" s="16"/>
    </row>
    <row r="54" spans="1:12" ht="19.5">
      <c r="A54" s="3"/>
      <c r="B54" s="92" t="s">
        <v>71</v>
      </c>
      <c r="C54" s="114"/>
      <c r="D54" s="148"/>
      <c r="E54" s="115" t="s">
        <v>203</v>
      </c>
      <c r="F54" s="149"/>
      <c r="G54" s="119"/>
      <c r="H54" s="118"/>
      <c r="I54" s="116"/>
      <c r="J54" s="131"/>
      <c r="K54" s="50"/>
      <c r="L54" s="16"/>
    </row>
    <row r="55" spans="1:12" ht="19.5">
      <c r="A55" s="3"/>
      <c r="B55" s="96" t="s">
        <v>72</v>
      </c>
      <c r="C55" s="114">
        <v>84862</v>
      </c>
      <c r="D55" s="98">
        <v>167.95</v>
      </c>
      <c r="E55" s="134" t="s">
        <v>204</v>
      </c>
      <c r="F55" s="141">
        <v>74.8</v>
      </c>
      <c r="G55" s="119" t="s">
        <v>15</v>
      </c>
      <c r="H55" s="118">
        <f>SUM(D55*1.22)</f>
        <v>204.9</v>
      </c>
      <c r="I55" s="116">
        <f>SUM(F55*H55)</f>
        <v>15326.52</v>
      </c>
      <c r="J55" s="131"/>
      <c r="K55" s="50"/>
      <c r="L55" s="16"/>
    </row>
    <row r="56" spans="1:12" ht="19.5">
      <c r="A56" s="3"/>
      <c r="B56" s="96" t="s">
        <v>210</v>
      </c>
      <c r="C56" s="114" t="s">
        <v>205</v>
      </c>
      <c r="D56" s="102">
        <v>100.03</v>
      </c>
      <c r="E56" s="134" t="s">
        <v>206</v>
      </c>
      <c r="F56" s="141">
        <v>7.4</v>
      </c>
      <c r="G56" s="119" t="s">
        <v>15</v>
      </c>
      <c r="H56" s="118">
        <f>SUM(D56*1.22)</f>
        <v>122.04</v>
      </c>
      <c r="I56" s="116">
        <f>SUM(F56*H56)</f>
        <v>903.1</v>
      </c>
      <c r="J56" s="131"/>
      <c r="K56" s="50"/>
      <c r="L56" s="16"/>
    </row>
    <row r="57" spans="1:12" ht="19.5">
      <c r="A57" s="3"/>
      <c r="B57" s="92" t="s">
        <v>105</v>
      </c>
      <c r="C57" s="114"/>
      <c r="D57" s="148"/>
      <c r="E57" s="115" t="s">
        <v>207</v>
      </c>
      <c r="F57" s="141"/>
      <c r="G57" s="119"/>
      <c r="H57" s="118"/>
      <c r="I57" s="116"/>
      <c r="J57" s="131"/>
      <c r="K57" s="50"/>
      <c r="L57" s="16"/>
    </row>
    <row r="58" spans="1:12" ht="33.75" thickBot="1">
      <c r="A58" s="3"/>
      <c r="B58" s="96" t="s">
        <v>106</v>
      </c>
      <c r="C58" s="114">
        <v>95468</v>
      </c>
      <c r="D58" s="102">
        <v>35.27</v>
      </c>
      <c r="E58" s="203" t="s">
        <v>208</v>
      </c>
      <c r="F58" s="141">
        <v>50.55</v>
      </c>
      <c r="G58" s="119" t="s">
        <v>18</v>
      </c>
      <c r="H58" s="118">
        <f>SUM(D58*1.22)</f>
        <v>43.03</v>
      </c>
      <c r="I58" s="116">
        <f>SUM(F58*H58)</f>
        <v>2175.17</v>
      </c>
      <c r="J58" s="131"/>
      <c r="K58" s="50"/>
      <c r="L58" s="16"/>
    </row>
    <row r="59" spans="1:12" ht="20.25" thickBot="1">
      <c r="A59" s="3"/>
      <c r="B59" s="106"/>
      <c r="C59" s="107"/>
      <c r="D59" s="107"/>
      <c r="E59" s="108" t="s">
        <v>446</v>
      </c>
      <c r="F59" s="109"/>
      <c r="G59" s="110"/>
      <c r="H59" s="111"/>
      <c r="I59" s="112"/>
      <c r="J59" s="113">
        <f>SUM(I55:I58)</f>
        <v>18404.79</v>
      </c>
      <c r="K59" s="50"/>
      <c r="L59" s="16"/>
    </row>
    <row r="60" spans="1:12" ht="19.5">
      <c r="A60" s="3"/>
      <c r="B60" s="92" t="s">
        <v>46</v>
      </c>
      <c r="C60" s="97"/>
      <c r="D60" s="97"/>
      <c r="E60" s="11" t="s">
        <v>222</v>
      </c>
      <c r="F60" s="141"/>
      <c r="G60" s="100"/>
      <c r="H60" s="19"/>
      <c r="I60" s="17"/>
      <c r="J60" s="14"/>
      <c r="K60" s="50"/>
      <c r="L60" s="16"/>
    </row>
    <row r="61" spans="1:12" ht="19.5">
      <c r="A61" s="3"/>
      <c r="B61" s="92" t="s">
        <v>149</v>
      </c>
      <c r="C61" s="97"/>
      <c r="D61" s="97"/>
      <c r="E61" s="11" t="s">
        <v>93</v>
      </c>
      <c r="F61" s="141"/>
      <c r="G61" s="100"/>
      <c r="H61" s="19"/>
      <c r="I61" s="17"/>
      <c r="J61" s="14"/>
      <c r="K61" s="50"/>
      <c r="L61" s="16"/>
    </row>
    <row r="62" spans="1:12" ht="19.5">
      <c r="A62" s="3"/>
      <c r="B62" s="96" t="s">
        <v>211</v>
      </c>
      <c r="C62" s="97">
        <v>87509</v>
      </c>
      <c r="D62" s="98">
        <v>72.48</v>
      </c>
      <c r="E62" s="16" t="s">
        <v>214</v>
      </c>
      <c r="F62" s="141">
        <v>1355.25</v>
      </c>
      <c r="G62" s="100" t="s">
        <v>18</v>
      </c>
      <c r="H62" s="19">
        <f>SUM(D62*1.22)</f>
        <v>88.43</v>
      </c>
      <c r="I62" s="17">
        <f>SUM(F62*H62)</f>
        <v>119844.76</v>
      </c>
      <c r="J62" s="14"/>
      <c r="K62" s="50"/>
      <c r="L62" s="16"/>
    </row>
    <row r="63" spans="1:12" ht="19.5">
      <c r="A63" s="3"/>
      <c r="B63" s="96" t="s">
        <v>218</v>
      </c>
      <c r="C63" s="97">
        <v>72131</v>
      </c>
      <c r="D63" s="98">
        <v>93.35</v>
      </c>
      <c r="E63" s="16" t="s">
        <v>215</v>
      </c>
      <c r="F63" s="141">
        <v>41.42</v>
      </c>
      <c r="G63" s="100" t="s">
        <v>18</v>
      </c>
      <c r="H63" s="19">
        <f aca="true" t="shared" si="2" ref="H63:H69">SUM(D63*1.22)</f>
        <v>113.89</v>
      </c>
      <c r="I63" s="17">
        <f aca="true" t="shared" si="3" ref="I63:I69">SUM(F63*H63)</f>
        <v>4717.32</v>
      </c>
      <c r="J63" s="14"/>
      <c r="K63" s="50"/>
      <c r="L63" s="16"/>
    </row>
    <row r="64" spans="1:12" ht="19.5">
      <c r="A64" s="3"/>
      <c r="B64" s="96" t="s">
        <v>219</v>
      </c>
      <c r="C64" s="97" t="s">
        <v>216</v>
      </c>
      <c r="D64" s="133">
        <v>2.03</v>
      </c>
      <c r="E64" s="16" t="s">
        <v>217</v>
      </c>
      <c r="F64" s="141">
        <v>1532.54</v>
      </c>
      <c r="G64" s="100" t="s">
        <v>6</v>
      </c>
      <c r="H64" s="19">
        <f t="shared" si="2"/>
        <v>2.48</v>
      </c>
      <c r="I64" s="17">
        <f t="shared" si="3"/>
        <v>3800.7</v>
      </c>
      <c r="J64" s="14"/>
      <c r="K64" s="50"/>
      <c r="L64" s="16"/>
    </row>
    <row r="65" spans="1:12" ht="19.5">
      <c r="A65" s="3"/>
      <c r="B65" s="92" t="s">
        <v>84</v>
      </c>
      <c r="C65" s="36"/>
      <c r="D65" s="36"/>
      <c r="E65" s="11" t="s">
        <v>48</v>
      </c>
      <c r="F65" s="141"/>
      <c r="G65" s="100"/>
      <c r="H65" s="19"/>
      <c r="I65" s="17"/>
      <c r="J65" s="150"/>
      <c r="K65" s="50"/>
      <c r="L65" s="16"/>
    </row>
    <row r="66" spans="1:12" ht="19.5">
      <c r="A66" s="3"/>
      <c r="B66" s="96" t="s">
        <v>212</v>
      </c>
      <c r="C66" s="97">
        <v>93183</v>
      </c>
      <c r="D66" s="138">
        <v>35.02</v>
      </c>
      <c r="E66" s="139" t="s">
        <v>220</v>
      </c>
      <c r="F66" s="141">
        <v>103.55</v>
      </c>
      <c r="G66" s="100" t="s">
        <v>15</v>
      </c>
      <c r="H66" s="19">
        <f t="shared" si="2"/>
        <v>42.72</v>
      </c>
      <c r="I66" s="17">
        <f t="shared" si="3"/>
        <v>4423.66</v>
      </c>
      <c r="J66" s="150"/>
      <c r="K66" s="50"/>
      <c r="L66" s="16"/>
    </row>
    <row r="67" spans="1:12" ht="19.5">
      <c r="A67" s="3"/>
      <c r="B67" s="96" t="s">
        <v>213</v>
      </c>
      <c r="C67" s="97">
        <v>93195</v>
      </c>
      <c r="D67" s="138">
        <v>32.41</v>
      </c>
      <c r="E67" s="139" t="s">
        <v>221</v>
      </c>
      <c r="F67" s="141">
        <v>66.1</v>
      </c>
      <c r="G67" s="100" t="s">
        <v>15</v>
      </c>
      <c r="H67" s="19">
        <f t="shared" si="2"/>
        <v>39.54</v>
      </c>
      <c r="I67" s="17">
        <f t="shared" si="3"/>
        <v>2613.59</v>
      </c>
      <c r="J67" s="150"/>
      <c r="K67" s="50"/>
      <c r="L67" s="16"/>
    </row>
    <row r="68" spans="1:12" ht="19.5">
      <c r="A68" s="3"/>
      <c r="B68" s="92" t="s">
        <v>107</v>
      </c>
      <c r="C68" s="97"/>
      <c r="D68" s="138"/>
      <c r="E68" s="11" t="s">
        <v>223</v>
      </c>
      <c r="F68" s="141"/>
      <c r="G68" s="100"/>
      <c r="H68" s="19"/>
      <c r="I68" s="17"/>
      <c r="J68" s="150"/>
      <c r="K68" s="50"/>
      <c r="L68" s="16"/>
    </row>
    <row r="69" spans="1:12" ht="20.25" thickBot="1">
      <c r="A69" s="3"/>
      <c r="B69" s="96" t="s">
        <v>108</v>
      </c>
      <c r="C69" s="114" t="s">
        <v>224</v>
      </c>
      <c r="D69" s="102">
        <v>74.19</v>
      </c>
      <c r="E69" s="134" t="s">
        <v>225</v>
      </c>
      <c r="F69" s="141">
        <v>9.55</v>
      </c>
      <c r="G69" s="119" t="s">
        <v>18</v>
      </c>
      <c r="H69" s="19">
        <f t="shared" si="2"/>
        <v>90.51</v>
      </c>
      <c r="I69" s="17">
        <f t="shared" si="3"/>
        <v>864.37</v>
      </c>
      <c r="J69" s="150"/>
      <c r="K69" s="50"/>
      <c r="L69" s="16"/>
    </row>
    <row r="70" spans="1:12" ht="20.25" thickBot="1">
      <c r="A70" s="3"/>
      <c r="B70" s="106"/>
      <c r="C70" s="107"/>
      <c r="D70" s="107"/>
      <c r="E70" s="108" t="s">
        <v>446</v>
      </c>
      <c r="F70" s="109"/>
      <c r="G70" s="110"/>
      <c r="H70" s="111"/>
      <c r="I70" s="112"/>
      <c r="J70" s="113">
        <f>SUM(I62:I69)</f>
        <v>136264.4</v>
      </c>
      <c r="K70" s="50"/>
      <c r="L70" s="16"/>
    </row>
    <row r="71" spans="1:12" ht="19.5">
      <c r="A71" s="3"/>
      <c r="B71" s="92" t="s">
        <v>52</v>
      </c>
      <c r="C71" s="151"/>
      <c r="D71" s="151"/>
      <c r="E71" s="11" t="s">
        <v>120</v>
      </c>
      <c r="F71" s="99"/>
      <c r="G71" s="100"/>
      <c r="H71" s="152"/>
      <c r="I71" s="153"/>
      <c r="J71" s="150"/>
      <c r="K71" s="50"/>
      <c r="L71" s="16"/>
    </row>
    <row r="72" spans="1:12" ht="19.5">
      <c r="A72" s="3"/>
      <c r="B72" s="92" t="s">
        <v>109</v>
      </c>
      <c r="C72" s="151"/>
      <c r="D72" s="151"/>
      <c r="E72" s="11" t="s">
        <v>227</v>
      </c>
      <c r="F72" s="99"/>
      <c r="G72" s="100"/>
      <c r="H72" s="152"/>
      <c r="I72" s="153"/>
      <c r="J72" s="150"/>
      <c r="K72" s="50"/>
      <c r="L72" s="16"/>
    </row>
    <row r="73" spans="1:12" ht="33">
      <c r="A73" s="3"/>
      <c r="B73" s="96" t="s">
        <v>110</v>
      </c>
      <c r="C73" s="154">
        <v>72119</v>
      </c>
      <c r="D73" s="98">
        <v>173.29</v>
      </c>
      <c r="E73" s="203" t="s">
        <v>226</v>
      </c>
      <c r="F73" s="141">
        <v>50.68</v>
      </c>
      <c r="G73" s="100" t="s">
        <v>18</v>
      </c>
      <c r="H73" s="19">
        <f>SUM(D73*1.22)</f>
        <v>211.41</v>
      </c>
      <c r="I73" s="17">
        <f>SUM(F73*H73)</f>
        <v>10714.26</v>
      </c>
      <c r="J73" s="150"/>
      <c r="K73" s="50"/>
      <c r="L73" s="16"/>
    </row>
    <row r="74" spans="1:12" ht="19.5">
      <c r="A74" s="3"/>
      <c r="B74" s="92" t="s">
        <v>73</v>
      </c>
      <c r="C74" s="151"/>
      <c r="D74" s="151"/>
      <c r="E74" s="11" t="s">
        <v>121</v>
      </c>
      <c r="F74" s="155"/>
      <c r="G74" s="100"/>
      <c r="H74" s="19"/>
      <c r="I74" s="17"/>
      <c r="J74" s="150"/>
      <c r="K74" s="50"/>
      <c r="L74" s="16"/>
    </row>
    <row r="75" spans="1:12" ht="19.5">
      <c r="A75" s="3"/>
      <c r="B75" s="96" t="s">
        <v>74</v>
      </c>
      <c r="C75" s="97">
        <v>90821</v>
      </c>
      <c r="D75" s="97">
        <v>308.33</v>
      </c>
      <c r="E75" s="139" t="s">
        <v>229</v>
      </c>
      <c r="F75" s="141">
        <v>12</v>
      </c>
      <c r="G75" s="100" t="s">
        <v>6</v>
      </c>
      <c r="H75" s="19">
        <f aca="true" t="shared" si="4" ref="H75:H85">SUM(D75*1.22)</f>
        <v>376.16</v>
      </c>
      <c r="I75" s="17">
        <f aca="true" t="shared" si="5" ref="I75:I85">SUM(F75*H75)</f>
        <v>4513.92</v>
      </c>
      <c r="J75" s="150"/>
      <c r="K75" s="50"/>
      <c r="L75" s="16"/>
    </row>
    <row r="76" spans="1:12" ht="19.5">
      <c r="A76" s="3"/>
      <c r="B76" s="96" t="s">
        <v>150</v>
      </c>
      <c r="C76" s="97">
        <v>90822</v>
      </c>
      <c r="D76" s="97">
        <v>306.87</v>
      </c>
      <c r="E76" s="139" t="s">
        <v>228</v>
      </c>
      <c r="F76" s="141">
        <v>6</v>
      </c>
      <c r="G76" s="100" t="s">
        <v>6</v>
      </c>
      <c r="H76" s="19">
        <f t="shared" si="4"/>
        <v>374.38</v>
      </c>
      <c r="I76" s="17">
        <f t="shared" si="5"/>
        <v>2246.28</v>
      </c>
      <c r="J76" s="150"/>
      <c r="K76" s="50"/>
      <c r="L76" s="16"/>
    </row>
    <row r="77" spans="1:12" ht="19.5">
      <c r="A77" s="3"/>
      <c r="B77" s="96" t="s">
        <v>241</v>
      </c>
      <c r="C77" s="97">
        <v>84889</v>
      </c>
      <c r="D77" s="101">
        <v>18.03</v>
      </c>
      <c r="E77" s="139" t="s">
        <v>230</v>
      </c>
      <c r="F77" s="141">
        <v>2</v>
      </c>
      <c r="G77" s="100" t="s">
        <v>6</v>
      </c>
      <c r="H77" s="19">
        <f t="shared" si="4"/>
        <v>22</v>
      </c>
      <c r="I77" s="17">
        <f t="shared" si="5"/>
        <v>44</v>
      </c>
      <c r="J77" s="105"/>
      <c r="K77" s="50"/>
      <c r="L77" s="16"/>
    </row>
    <row r="78" spans="1:12" ht="19.5">
      <c r="A78" s="3"/>
      <c r="B78" s="96" t="s">
        <v>242</v>
      </c>
      <c r="C78" s="97" t="s">
        <v>122</v>
      </c>
      <c r="D78" s="97">
        <v>38.87</v>
      </c>
      <c r="E78" s="139" t="s">
        <v>231</v>
      </c>
      <c r="F78" s="141">
        <v>0.64</v>
      </c>
      <c r="G78" s="100" t="s">
        <v>18</v>
      </c>
      <c r="H78" s="19">
        <f t="shared" si="4"/>
        <v>47.42</v>
      </c>
      <c r="I78" s="17">
        <f t="shared" si="5"/>
        <v>30.35</v>
      </c>
      <c r="J78" s="105"/>
      <c r="K78" s="50"/>
      <c r="L78" s="16"/>
    </row>
    <row r="79" spans="1:12" ht="19.5">
      <c r="A79" s="3"/>
      <c r="B79" s="92" t="s">
        <v>87</v>
      </c>
      <c r="C79" s="36"/>
      <c r="D79" s="36"/>
      <c r="E79" s="11" t="s">
        <v>233</v>
      </c>
      <c r="F79" s="41"/>
      <c r="G79" s="18"/>
      <c r="H79" s="19"/>
      <c r="I79" s="17"/>
      <c r="J79" s="105"/>
      <c r="K79" s="50"/>
      <c r="L79" s="16"/>
    </row>
    <row r="80" spans="1:12" ht="19.5">
      <c r="A80" s="3"/>
      <c r="B80" s="96" t="s">
        <v>151</v>
      </c>
      <c r="C80" s="97">
        <v>68054</v>
      </c>
      <c r="D80" s="101">
        <v>237.12</v>
      </c>
      <c r="E80" s="16" t="s">
        <v>234</v>
      </c>
      <c r="F80" s="141">
        <v>39.78</v>
      </c>
      <c r="G80" s="100" t="s">
        <v>18</v>
      </c>
      <c r="H80" s="19">
        <f t="shared" si="4"/>
        <v>289.29</v>
      </c>
      <c r="I80" s="17">
        <f t="shared" si="5"/>
        <v>11507.96</v>
      </c>
      <c r="J80" s="105"/>
      <c r="K80" s="50"/>
      <c r="L80" s="16"/>
    </row>
    <row r="81" spans="1:12" ht="19.5">
      <c r="A81" s="3"/>
      <c r="B81" s="96" t="s">
        <v>243</v>
      </c>
      <c r="C81" s="36" t="s">
        <v>235</v>
      </c>
      <c r="D81" s="101">
        <v>337.39</v>
      </c>
      <c r="E81" s="16" t="s">
        <v>236</v>
      </c>
      <c r="F81" s="141">
        <v>1</v>
      </c>
      <c r="G81" s="100" t="s">
        <v>18</v>
      </c>
      <c r="H81" s="19">
        <f t="shared" si="4"/>
        <v>411.62</v>
      </c>
      <c r="I81" s="17">
        <f t="shared" si="5"/>
        <v>411.62</v>
      </c>
      <c r="J81" s="105"/>
      <c r="K81" s="50"/>
      <c r="L81" s="16"/>
    </row>
    <row r="82" spans="1:12" ht="36" customHeight="1">
      <c r="A82" s="3"/>
      <c r="B82" s="96" t="s">
        <v>244</v>
      </c>
      <c r="C82" s="97">
        <v>91341</v>
      </c>
      <c r="D82" s="101">
        <v>758.86</v>
      </c>
      <c r="E82" s="203" t="s">
        <v>237</v>
      </c>
      <c r="F82" s="141">
        <v>2.94</v>
      </c>
      <c r="G82" s="100" t="s">
        <v>18</v>
      </c>
      <c r="H82" s="19">
        <f t="shared" si="4"/>
        <v>925.81</v>
      </c>
      <c r="I82" s="17">
        <f t="shared" si="5"/>
        <v>2721.88</v>
      </c>
      <c r="J82" s="105"/>
      <c r="K82" s="50"/>
      <c r="L82" s="16"/>
    </row>
    <row r="83" spans="1:12" ht="19.5">
      <c r="A83" s="3"/>
      <c r="B83" s="92" t="s">
        <v>152</v>
      </c>
      <c r="C83" s="97"/>
      <c r="D83" s="97"/>
      <c r="E83" s="11" t="s">
        <v>232</v>
      </c>
      <c r="F83" s="141"/>
      <c r="G83" s="100"/>
      <c r="H83" s="19"/>
      <c r="I83" s="17"/>
      <c r="J83" s="105"/>
      <c r="K83" s="50"/>
      <c r="L83" s="16"/>
    </row>
    <row r="84" spans="1:12" ht="19.5">
      <c r="A84" s="3"/>
      <c r="B84" s="96" t="s">
        <v>153</v>
      </c>
      <c r="C84" s="97" t="s">
        <v>20</v>
      </c>
      <c r="D84" s="138">
        <v>15.56</v>
      </c>
      <c r="E84" s="16" t="s">
        <v>30</v>
      </c>
      <c r="F84" s="141">
        <v>57.96</v>
      </c>
      <c r="G84" s="100" t="s">
        <v>18</v>
      </c>
      <c r="H84" s="19">
        <f t="shared" si="4"/>
        <v>18.98</v>
      </c>
      <c r="I84" s="17">
        <f t="shared" si="5"/>
        <v>1100.08</v>
      </c>
      <c r="J84" s="105"/>
      <c r="K84" s="50"/>
      <c r="L84" s="16"/>
    </row>
    <row r="85" spans="1:12" ht="20.25" thickBot="1">
      <c r="A85" s="3"/>
      <c r="B85" s="96" t="s">
        <v>154</v>
      </c>
      <c r="C85" s="97" t="s">
        <v>238</v>
      </c>
      <c r="D85" s="138">
        <v>23.66</v>
      </c>
      <c r="E85" s="16" t="s">
        <v>239</v>
      </c>
      <c r="F85" s="141">
        <v>57.96</v>
      </c>
      <c r="G85" s="100" t="s">
        <v>18</v>
      </c>
      <c r="H85" s="19">
        <f t="shared" si="4"/>
        <v>28.87</v>
      </c>
      <c r="I85" s="17">
        <f t="shared" si="5"/>
        <v>1673.31</v>
      </c>
      <c r="J85" s="105"/>
      <c r="K85" s="50"/>
      <c r="L85" s="16"/>
    </row>
    <row r="86" spans="1:12" ht="20.25" thickBot="1">
      <c r="A86" s="3"/>
      <c r="B86" s="106"/>
      <c r="C86" s="107"/>
      <c r="D86" s="107"/>
      <c r="E86" s="108" t="s">
        <v>446</v>
      </c>
      <c r="F86" s="109"/>
      <c r="G86" s="110"/>
      <c r="H86" s="111"/>
      <c r="I86" s="112"/>
      <c r="J86" s="113">
        <f>SUM(I73:I85)</f>
        <v>34963.66</v>
      </c>
      <c r="K86" s="50"/>
      <c r="L86" s="16"/>
    </row>
    <row r="87" spans="1:12" ht="19.5">
      <c r="A87" s="3"/>
      <c r="B87" s="92" t="s">
        <v>53</v>
      </c>
      <c r="C87" s="114"/>
      <c r="D87" s="114"/>
      <c r="E87" s="11" t="s">
        <v>410</v>
      </c>
      <c r="F87" s="116"/>
      <c r="G87" s="128"/>
      <c r="H87" s="129"/>
      <c r="I87" s="130"/>
      <c r="J87" s="105"/>
      <c r="K87" s="50"/>
      <c r="L87" s="16"/>
    </row>
    <row r="88" spans="1:12" ht="43.5" customHeight="1">
      <c r="A88" s="3"/>
      <c r="B88" s="96"/>
      <c r="C88" s="114"/>
      <c r="D88" s="114"/>
      <c r="E88" s="206" t="s">
        <v>460</v>
      </c>
      <c r="F88" s="116"/>
      <c r="G88" s="128"/>
      <c r="H88" s="129"/>
      <c r="I88" s="130"/>
      <c r="J88" s="105"/>
      <c r="K88" s="50"/>
      <c r="L88" s="16"/>
    </row>
    <row r="89" spans="1:12" ht="20.25" thickBot="1">
      <c r="A89" s="3"/>
      <c r="B89" s="96" t="s">
        <v>54</v>
      </c>
      <c r="C89" s="151" t="s">
        <v>395</v>
      </c>
      <c r="D89" s="138">
        <v>1</v>
      </c>
      <c r="E89" s="134" t="s">
        <v>419</v>
      </c>
      <c r="F89" s="141">
        <v>32664</v>
      </c>
      <c r="G89" s="100" t="s">
        <v>18</v>
      </c>
      <c r="H89" s="19">
        <f>SUM(D89*1.22)</f>
        <v>1.22</v>
      </c>
      <c r="I89" s="17">
        <f>SUM(F89*H89)</f>
        <v>39850.08</v>
      </c>
      <c r="J89" s="105"/>
      <c r="K89" s="50"/>
      <c r="L89" s="16"/>
    </row>
    <row r="90" spans="1:12" ht="20.25" thickBot="1">
      <c r="A90" s="3"/>
      <c r="B90" s="106"/>
      <c r="C90" s="107"/>
      <c r="D90" s="107"/>
      <c r="E90" s="108" t="s">
        <v>446</v>
      </c>
      <c r="F90" s="109"/>
      <c r="G90" s="110"/>
      <c r="H90" s="111"/>
      <c r="I90" s="112"/>
      <c r="J90" s="113">
        <f>I89</f>
        <v>39850.08</v>
      </c>
      <c r="K90" s="50"/>
      <c r="L90" s="16"/>
    </row>
    <row r="91" spans="1:12" ht="19.5">
      <c r="A91" s="3"/>
      <c r="B91" s="92" t="s">
        <v>5</v>
      </c>
      <c r="C91" s="114"/>
      <c r="D91" s="114"/>
      <c r="E91" s="11" t="s">
        <v>245</v>
      </c>
      <c r="F91" s="116"/>
      <c r="G91" s="128"/>
      <c r="H91" s="129"/>
      <c r="I91" s="130"/>
      <c r="J91" s="156"/>
      <c r="K91" s="50"/>
      <c r="L91" s="16"/>
    </row>
    <row r="92" spans="1:12" ht="36.75" customHeight="1">
      <c r="A92" s="3"/>
      <c r="B92" s="96" t="s">
        <v>111</v>
      </c>
      <c r="C92" s="97" t="s">
        <v>448</v>
      </c>
      <c r="D92" s="138">
        <v>392.6</v>
      </c>
      <c r="E92" s="203" t="s">
        <v>240</v>
      </c>
      <c r="F92" s="141">
        <v>11.6</v>
      </c>
      <c r="G92" s="100" t="s">
        <v>18</v>
      </c>
      <c r="H92" s="19">
        <f aca="true" t="shared" si="6" ref="H92:H104">SUM(D92*1.22)</f>
        <v>478.97</v>
      </c>
      <c r="I92" s="17">
        <f aca="true" t="shared" si="7" ref="I92:I104">SUM(F92*H92)</f>
        <v>5556.05</v>
      </c>
      <c r="J92" s="105"/>
      <c r="K92" s="50"/>
      <c r="L92" s="16"/>
    </row>
    <row r="93" spans="1:12" ht="19.5">
      <c r="A93" s="3"/>
      <c r="B93" s="96" t="s">
        <v>157</v>
      </c>
      <c r="C93" s="97">
        <v>88316</v>
      </c>
      <c r="D93" s="138">
        <v>14.66</v>
      </c>
      <c r="E93" s="139" t="s">
        <v>137</v>
      </c>
      <c r="F93" s="99">
        <v>40</v>
      </c>
      <c r="G93" s="100" t="s">
        <v>18</v>
      </c>
      <c r="H93" s="19">
        <f>SUM(D93*1.22)</f>
        <v>17.89</v>
      </c>
      <c r="I93" s="17">
        <f t="shared" si="7"/>
        <v>715.6</v>
      </c>
      <c r="J93" s="105"/>
      <c r="K93" s="50"/>
      <c r="L93" s="16"/>
    </row>
    <row r="94" spans="1:12" ht="19.5">
      <c r="A94" s="3"/>
      <c r="B94" s="92" t="s">
        <v>47</v>
      </c>
      <c r="C94" s="97"/>
      <c r="D94" s="138"/>
      <c r="E94" s="37" t="s">
        <v>246</v>
      </c>
      <c r="F94" s="141"/>
      <c r="G94" s="103"/>
      <c r="H94" s="19"/>
      <c r="I94" s="17"/>
      <c r="J94" s="131"/>
      <c r="K94" s="50"/>
      <c r="L94" s="16"/>
    </row>
    <row r="95" spans="1:12" ht="19.5">
      <c r="A95" s="3"/>
      <c r="B95" s="137" t="s">
        <v>55</v>
      </c>
      <c r="C95" s="97">
        <v>87509</v>
      </c>
      <c r="D95" s="98">
        <v>72.48</v>
      </c>
      <c r="E95" s="203" t="s">
        <v>214</v>
      </c>
      <c r="F95" s="141">
        <v>5.95</v>
      </c>
      <c r="G95" s="100" t="s">
        <v>18</v>
      </c>
      <c r="H95" s="19">
        <f t="shared" si="6"/>
        <v>88.43</v>
      </c>
      <c r="I95" s="17">
        <f t="shared" si="7"/>
        <v>526.16</v>
      </c>
      <c r="J95" s="131"/>
      <c r="K95" s="50"/>
      <c r="L95" s="16"/>
    </row>
    <row r="96" spans="1:12" ht="37.5" customHeight="1">
      <c r="A96" s="3"/>
      <c r="B96" s="96" t="s">
        <v>449</v>
      </c>
      <c r="C96" s="97">
        <v>87878</v>
      </c>
      <c r="D96" s="138">
        <v>3.31</v>
      </c>
      <c r="E96" s="203" t="s">
        <v>129</v>
      </c>
      <c r="F96" s="141">
        <v>14.58</v>
      </c>
      <c r="G96" s="100" t="s">
        <v>18</v>
      </c>
      <c r="H96" s="19">
        <f t="shared" si="6"/>
        <v>4.04</v>
      </c>
      <c r="I96" s="17">
        <f t="shared" si="7"/>
        <v>58.9</v>
      </c>
      <c r="J96" s="105"/>
      <c r="K96" s="50"/>
      <c r="L96" s="16"/>
    </row>
    <row r="97" spans="1:12" ht="36.75" customHeight="1">
      <c r="A97" s="3"/>
      <c r="B97" s="96" t="s">
        <v>450</v>
      </c>
      <c r="C97" s="97">
        <v>87545</v>
      </c>
      <c r="D97" s="138">
        <v>18.77</v>
      </c>
      <c r="E97" s="203" t="s">
        <v>126</v>
      </c>
      <c r="F97" s="141">
        <v>14.58</v>
      </c>
      <c r="G97" s="100" t="s">
        <v>18</v>
      </c>
      <c r="H97" s="19">
        <f t="shared" si="6"/>
        <v>22.9</v>
      </c>
      <c r="I97" s="17">
        <f t="shared" si="7"/>
        <v>333.88</v>
      </c>
      <c r="J97" s="105"/>
      <c r="K97" s="50"/>
      <c r="L97" s="16"/>
    </row>
    <row r="98" spans="1:12" ht="19.5">
      <c r="A98" s="3"/>
      <c r="B98" s="96" t="s">
        <v>451</v>
      </c>
      <c r="C98" s="97">
        <v>87269</v>
      </c>
      <c r="D98" s="138">
        <v>46.29</v>
      </c>
      <c r="E98" s="203" t="s">
        <v>128</v>
      </c>
      <c r="F98" s="141">
        <v>14.58</v>
      </c>
      <c r="G98" s="100" t="s">
        <v>18</v>
      </c>
      <c r="H98" s="19">
        <f t="shared" si="6"/>
        <v>56.47</v>
      </c>
      <c r="I98" s="17">
        <f t="shared" si="7"/>
        <v>823.33</v>
      </c>
      <c r="J98" s="105"/>
      <c r="K98" s="50"/>
      <c r="L98" s="16"/>
    </row>
    <row r="99" spans="1:12" ht="19.5">
      <c r="A99" s="3"/>
      <c r="B99" s="92" t="s">
        <v>270</v>
      </c>
      <c r="C99" s="114"/>
      <c r="D99" s="114"/>
      <c r="E99" s="37" t="s">
        <v>249</v>
      </c>
      <c r="F99" s="116"/>
      <c r="G99" s="128"/>
      <c r="H99" s="19"/>
      <c r="I99" s="17"/>
      <c r="J99" s="105"/>
      <c r="K99" s="50"/>
      <c r="L99" s="16"/>
    </row>
    <row r="100" spans="1:12" ht="19.5">
      <c r="A100" s="3"/>
      <c r="B100" s="96" t="s">
        <v>271</v>
      </c>
      <c r="C100" s="97">
        <v>84088</v>
      </c>
      <c r="D100" s="138">
        <v>96.24</v>
      </c>
      <c r="E100" s="16" t="s">
        <v>247</v>
      </c>
      <c r="F100" s="141">
        <v>27.9</v>
      </c>
      <c r="G100" s="100" t="s">
        <v>248</v>
      </c>
      <c r="H100" s="19">
        <f t="shared" si="6"/>
        <v>117.41</v>
      </c>
      <c r="I100" s="17">
        <f t="shared" si="7"/>
        <v>3275.74</v>
      </c>
      <c r="J100" s="105"/>
      <c r="K100" s="50"/>
      <c r="L100" s="16"/>
    </row>
    <row r="101" spans="1:12" ht="19.5">
      <c r="A101" s="3"/>
      <c r="B101" s="92" t="s">
        <v>420</v>
      </c>
      <c r="C101" s="114"/>
      <c r="D101" s="114"/>
      <c r="E101" s="37" t="s">
        <v>250</v>
      </c>
      <c r="F101" s="116"/>
      <c r="G101" s="128"/>
      <c r="H101" s="19"/>
      <c r="I101" s="17"/>
      <c r="J101" s="105"/>
      <c r="K101" s="50"/>
      <c r="L101" s="16"/>
    </row>
    <row r="102" spans="1:12" ht="37.5" customHeight="1">
      <c r="A102" s="3"/>
      <c r="B102" s="96" t="s">
        <v>421</v>
      </c>
      <c r="C102" s="97">
        <v>11795</v>
      </c>
      <c r="D102" s="138">
        <v>392.6</v>
      </c>
      <c r="E102" s="203" t="s">
        <v>240</v>
      </c>
      <c r="F102" s="141">
        <v>4.17</v>
      </c>
      <c r="G102" s="100" t="s">
        <v>18</v>
      </c>
      <c r="H102" s="19">
        <f t="shared" si="6"/>
        <v>478.97</v>
      </c>
      <c r="I102" s="17">
        <f t="shared" si="7"/>
        <v>1997.3</v>
      </c>
      <c r="J102" s="105"/>
      <c r="K102" s="50"/>
      <c r="L102" s="16"/>
    </row>
    <row r="103" spans="1:12" ht="19.5">
      <c r="A103" s="3"/>
      <c r="B103" s="92" t="s">
        <v>452</v>
      </c>
      <c r="C103" s="114"/>
      <c r="D103" s="114"/>
      <c r="E103" s="37" t="s">
        <v>251</v>
      </c>
      <c r="F103" s="116"/>
      <c r="G103" s="128"/>
      <c r="H103" s="19"/>
      <c r="I103" s="17"/>
      <c r="J103" s="105"/>
      <c r="K103" s="50"/>
      <c r="L103" s="16"/>
    </row>
    <row r="104" spans="1:12" ht="42.75" customHeight="1" thickBot="1">
      <c r="A104" s="3"/>
      <c r="B104" s="96" t="s">
        <v>453</v>
      </c>
      <c r="C104" s="97">
        <v>25976</v>
      </c>
      <c r="D104" s="138">
        <v>435.13</v>
      </c>
      <c r="E104" s="203" t="s">
        <v>252</v>
      </c>
      <c r="F104" s="141">
        <v>3</v>
      </c>
      <c r="G104" s="100" t="s">
        <v>18</v>
      </c>
      <c r="H104" s="19">
        <f t="shared" si="6"/>
        <v>530.86</v>
      </c>
      <c r="I104" s="17">
        <f t="shared" si="7"/>
        <v>1592.58</v>
      </c>
      <c r="J104" s="105"/>
      <c r="K104" s="50"/>
      <c r="L104" s="16"/>
    </row>
    <row r="105" spans="1:12" ht="20.25" thickBot="1">
      <c r="A105" s="3"/>
      <c r="B105" s="96"/>
      <c r="C105" s="114"/>
      <c r="D105" s="114"/>
      <c r="E105" s="108" t="s">
        <v>446</v>
      </c>
      <c r="F105" s="109"/>
      <c r="G105" s="110"/>
      <c r="H105" s="111"/>
      <c r="I105" s="112"/>
      <c r="J105" s="113">
        <f>SUM(I92:I104)</f>
        <v>14879.54</v>
      </c>
      <c r="K105" s="50"/>
      <c r="L105" s="16"/>
    </row>
    <row r="106" spans="1:12" ht="19.5">
      <c r="A106" s="3"/>
      <c r="B106" s="120" t="s">
        <v>56</v>
      </c>
      <c r="C106" s="157"/>
      <c r="D106" s="157"/>
      <c r="E106" s="158" t="s">
        <v>59</v>
      </c>
      <c r="F106" s="159"/>
      <c r="G106" s="160"/>
      <c r="H106" s="19"/>
      <c r="I106" s="17"/>
      <c r="J106" s="20"/>
      <c r="K106" s="50"/>
      <c r="L106" s="16"/>
    </row>
    <row r="107" spans="1:12" ht="19.5">
      <c r="A107" s="3"/>
      <c r="B107" s="92" t="s">
        <v>88</v>
      </c>
      <c r="C107" s="97"/>
      <c r="D107" s="97"/>
      <c r="E107" s="11" t="s">
        <v>123</v>
      </c>
      <c r="F107" s="99"/>
      <c r="G107" s="100"/>
      <c r="H107" s="19"/>
      <c r="I107" s="17"/>
      <c r="J107" s="14"/>
      <c r="K107" s="50"/>
      <c r="L107" s="16"/>
    </row>
    <row r="108" spans="1:12" ht="33">
      <c r="A108" s="3"/>
      <c r="B108" s="96" t="s">
        <v>272</v>
      </c>
      <c r="C108" s="97">
        <v>87878</v>
      </c>
      <c r="D108" s="133">
        <v>2.65</v>
      </c>
      <c r="E108" s="203" t="s">
        <v>129</v>
      </c>
      <c r="F108" s="141">
        <v>1577</v>
      </c>
      <c r="G108" s="100" t="s">
        <v>18</v>
      </c>
      <c r="H108" s="19">
        <f>SUM(D108*1.22)</f>
        <v>3.23</v>
      </c>
      <c r="I108" s="17">
        <f>SUM(F108*H108)</f>
        <v>5093.71</v>
      </c>
      <c r="J108" s="14"/>
      <c r="K108" s="50"/>
      <c r="L108" s="16"/>
    </row>
    <row r="109" spans="1:12" ht="31.5">
      <c r="A109" s="3"/>
      <c r="B109" s="96" t="s">
        <v>273</v>
      </c>
      <c r="C109" s="97">
        <v>87547</v>
      </c>
      <c r="D109" s="133">
        <v>12.82</v>
      </c>
      <c r="E109" s="203" t="s">
        <v>130</v>
      </c>
      <c r="F109" s="141">
        <v>1149.9</v>
      </c>
      <c r="G109" s="100" t="s">
        <v>18</v>
      </c>
      <c r="H109" s="19">
        <f aca="true" t="shared" si="8" ref="H109:H118">SUM(D109*1.22)</f>
        <v>15.64</v>
      </c>
      <c r="I109" s="17">
        <f aca="true" t="shared" si="9" ref="I109:I118">SUM(F109*H109)</f>
        <v>17984.44</v>
      </c>
      <c r="J109" s="14"/>
      <c r="K109" s="26"/>
      <c r="L109" s="26"/>
    </row>
    <row r="110" spans="1:12" ht="33" customHeight="1">
      <c r="A110" s="3"/>
      <c r="B110" s="96" t="s">
        <v>414</v>
      </c>
      <c r="C110" s="97">
        <v>87545</v>
      </c>
      <c r="D110" s="133">
        <v>15.02</v>
      </c>
      <c r="E110" s="203" t="s">
        <v>126</v>
      </c>
      <c r="F110" s="141">
        <v>427.1</v>
      </c>
      <c r="G110" s="100" t="s">
        <v>18</v>
      </c>
      <c r="H110" s="19">
        <f t="shared" si="8"/>
        <v>18.32</v>
      </c>
      <c r="I110" s="17">
        <f t="shared" si="9"/>
        <v>7824.47</v>
      </c>
      <c r="J110" s="14"/>
      <c r="K110" s="26"/>
      <c r="L110" s="26"/>
    </row>
    <row r="111" spans="1:12" ht="16.5">
      <c r="A111" s="3"/>
      <c r="B111" s="96" t="s">
        <v>422</v>
      </c>
      <c r="C111" s="97">
        <v>87269</v>
      </c>
      <c r="D111" s="133">
        <v>37.03</v>
      </c>
      <c r="E111" s="203" t="s">
        <v>128</v>
      </c>
      <c r="F111" s="141">
        <v>427.1</v>
      </c>
      <c r="G111" s="100" t="s">
        <v>18</v>
      </c>
      <c r="H111" s="19">
        <f t="shared" si="8"/>
        <v>45.18</v>
      </c>
      <c r="I111" s="17">
        <f t="shared" si="9"/>
        <v>19296.38</v>
      </c>
      <c r="J111" s="14"/>
      <c r="K111" s="26"/>
      <c r="L111" s="26"/>
    </row>
    <row r="112" spans="1:12" ht="16.5">
      <c r="A112" s="3"/>
      <c r="B112" s="92" t="s">
        <v>89</v>
      </c>
      <c r="C112" s="36"/>
      <c r="D112" s="36"/>
      <c r="E112" s="11" t="s">
        <v>127</v>
      </c>
      <c r="F112" s="41"/>
      <c r="G112" s="18"/>
      <c r="H112" s="19"/>
      <c r="I112" s="17"/>
      <c r="J112" s="14"/>
      <c r="K112" s="26"/>
      <c r="L112" s="26"/>
    </row>
    <row r="113" spans="1:12" ht="31.5">
      <c r="A113" s="3"/>
      <c r="B113" s="96" t="s">
        <v>274</v>
      </c>
      <c r="C113" s="97">
        <v>87905</v>
      </c>
      <c r="D113" s="133">
        <v>5.13</v>
      </c>
      <c r="E113" s="203" t="s">
        <v>124</v>
      </c>
      <c r="F113" s="141">
        <v>1009.9</v>
      </c>
      <c r="G113" s="100" t="s">
        <v>18</v>
      </c>
      <c r="H113" s="19">
        <f t="shared" si="8"/>
        <v>6.26</v>
      </c>
      <c r="I113" s="17">
        <f t="shared" si="9"/>
        <v>6321.97</v>
      </c>
      <c r="J113" s="14"/>
      <c r="K113" s="26"/>
      <c r="L113" s="26"/>
    </row>
    <row r="114" spans="1:12" ht="31.5">
      <c r="A114" s="3"/>
      <c r="B114" s="96" t="s">
        <v>275</v>
      </c>
      <c r="C114" s="97">
        <v>87775</v>
      </c>
      <c r="D114" s="133">
        <v>31.38</v>
      </c>
      <c r="E114" s="203" t="s">
        <v>125</v>
      </c>
      <c r="F114" s="141">
        <v>1009.9</v>
      </c>
      <c r="G114" s="100" t="s">
        <v>18</v>
      </c>
      <c r="H114" s="19">
        <f t="shared" si="8"/>
        <v>38.28</v>
      </c>
      <c r="I114" s="17">
        <f t="shared" si="9"/>
        <v>38658.97</v>
      </c>
      <c r="J114" s="14"/>
      <c r="K114" s="26"/>
      <c r="L114" s="26"/>
    </row>
    <row r="115" spans="1:12" ht="16.5">
      <c r="A115" s="3"/>
      <c r="B115" s="92" t="s">
        <v>423</v>
      </c>
      <c r="C115" s="97"/>
      <c r="D115" s="101"/>
      <c r="E115" s="11" t="s">
        <v>131</v>
      </c>
      <c r="F115" s="99"/>
      <c r="G115" s="100"/>
      <c r="H115" s="19"/>
      <c r="I115" s="17"/>
      <c r="J115" s="14"/>
      <c r="K115" s="26"/>
      <c r="L115" s="26"/>
    </row>
    <row r="116" spans="1:12" ht="16.5">
      <c r="A116" s="3"/>
      <c r="B116" s="96" t="s">
        <v>424</v>
      </c>
      <c r="C116" s="97">
        <v>88649</v>
      </c>
      <c r="D116" s="138">
        <v>5.25</v>
      </c>
      <c r="E116" s="16" t="s">
        <v>133</v>
      </c>
      <c r="F116" s="141">
        <v>141.9</v>
      </c>
      <c r="G116" s="100" t="s">
        <v>15</v>
      </c>
      <c r="H116" s="19">
        <f t="shared" si="8"/>
        <v>6.41</v>
      </c>
      <c r="I116" s="17">
        <f t="shared" si="9"/>
        <v>909.58</v>
      </c>
      <c r="J116" s="14"/>
      <c r="K116" s="26"/>
      <c r="L116" s="26"/>
    </row>
    <row r="117" spans="1:12" ht="16.5">
      <c r="A117" s="3"/>
      <c r="B117" s="92" t="s">
        <v>425</v>
      </c>
      <c r="C117" s="97"/>
      <c r="D117" s="97"/>
      <c r="E117" s="11" t="s">
        <v>43</v>
      </c>
      <c r="F117" s="155"/>
      <c r="G117" s="100"/>
      <c r="H117" s="19"/>
      <c r="I117" s="17"/>
      <c r="J117" s="14"/>
      <c r="K117" s="26"/>
      <c r="L117" s="26"/>
    </row>
    <row r="118" spans="1:12" ht="32.25" thickBot="1">
      <c r="A118" s="3"/>
      <c r="B118" s="96" t="s">
        <v>426</v>
      </c>
      <c r="C118" s="97">
        <v>88489</v>
      </c>
      <c r="D118" s="101">
        <v>11</v>
      </c>
      <c r="E118" s="203" t="s">
        <v>253</v>
      </c>
      <c r="F118" s="141">
        <v>2159.8</v>
      </c>
      <c r="G118" s="100" t="s">
        <v>18</v>
      </c>
      <c r="H118" s="19">
        <f t="shared" si="8"/>
        <v>13.42</v>
      </c>
      <c r="I118" s="17">
        <f t="shared" si="9"/>
        <v>28984.52</v>
      </c>
      <c r="J118" s="14"/>
      <c r="K118" s="26"/>
      <c r="L118" s="26"/>
    </row>
    <row r="119" spans="1:12" ht="17.25" thickBot="1">
      <c r="A119" s="3"/>
      <c r="B119" s="106" t="s">
        <v>1</v>
      </c>
      <c r="C119" s="107"/>
      <c r="D119" s="107"/>
      <c r="E119" s="108" t="s">
        <v>446</v>
      </c>
      <c r="F119" s="109"/>
      <c r="G119" s="110"/>
      <c r="H119" s="111"/>
      <c r="I119" s="112"/>
      <c r="J119" s="161">
        <f>SUM(I108:I118)</f>
        <v>125074.04</v>
      </c>
      <c r="K119" s="27"/>
      <c r="L119" s="16"/>
    </row>
    <row r="120" spans="1:12" ht="18.75" customHeight="1">
      <c r="A120" s="3"/>
      <c r="B120" s="120" t="s">
        <v>427</v>
      </c>
      <c r="C120" s="71"/>
      <c r="D120" s="71"/>
      <c r="E120" s="158" t="s">
        <v>254</v>
      </c>
      <c r="F120" s="122"/>
      <c r="G120" s="123"/>
      <c r="H120" s="75"/>
      <c r="I120" s="73"/>
      <c r="J120" s="162"/>
      <c r="K120" s="50"/>
      <c r="L120" s="16"/>
    </row>
    <row r="121" spans="1:12" ht="18.75" customHeight="1">
      <c r="A121" s="3"/>
      <c r="B121" s="92" t="s">
        <v>7</v>
      </c>
      <c r="C121" s="163"/>
      <c r="D121" s="163"/>
      <c r="E121" s="147" t="s">
        <v>457</v>
      </c>
      <c r="F121" s="41"/>
      <c r="G121" s="18"/>
      <c r="H121" s="19"/>
      <c r="I121" s="17"/>
      <c r="J121" s="150"/>
      <c r="K121" s="50"/>
      <c r="L121" s="16"/>
    </row>
    <row r="122" spans="1:12" ht="43.5" customHeight="1">
      <c r="A122" s="3"/>
      <c r="B122" s="96" t="s">
        <v>428</v>
      </c>
      <c r="C122" s="97">
        <v>94198</v>
      </c>
      <c r="D122" s="101">
        <v>42.85</v>
      </c>
      <c r="E122" s="203" t="s">
        <v>411</v>
      </c>
      <c r="F122" s="141">
        <v>83.35</v>
      </c>
      <c r="G122" s="100" t="s">
        <v>18</v>
      </c>
      <c r="H122" s="19">
        <f>SUM(D122*1.22)</f>
        <v>52.28</v>
      </c>
      <c r="I122" s="17">
        <f>SUM(F122*H122)</f>
        <v>4357.54</v>
      </c>
      <c r="J122" s="150"/>
      <c r="K122" s="50"/>
      <c r="L122" s="16"/>
    </row>
    <row r="123" spans="1:12" ht="34.5" customHeight="1">
      <c r="A123" s="3"/>
      <c r="B123" s="96" t="s">
        <v>429</v>
      </c>
      <c r="C123" s="97">
        <v>92544</v>
      </c>
      <c r="D123" s="101">
        <v>800.35</v>
      </c>
      <c r="E123" s="203" t="s">
        <v>412</v>
      </c>
      <c r="F123" s="141">
        <v>4</v>
      </c>
      <c r="G123" s="100" t="s">
        <v>6</v>
      </c>
      <c r="H123" s="19">
        <f>SUM(D123*1.22)</f>
        <v>976.43</v>
      </c>
      <c r="I123" s="17">
        <f>SUM(F123*H123)</f>
        <v>3905.72</v>
      </c>
      <c r="J123" s="150"/>
      <c r="K123" s="50"/>
      <c r="L123" s="16"/>
    </row>
    <row r="124" spans="1:12" ht="18.75" customHeight="1">
      <c r="A124" s="3"/>
      <c r="B124" s="96" t="s">
        <v>430</v>
      </c>
      <c r="C124" s="97">
        <v>92544</v>
      </c>
      <c r="D124" s="101">
        <v>16.07</v>
      </c>
      <c r="E124" s="209" t="s">
        <v>413</v>
      </c>
      <c r="F124" s="141">
        <v>33.6</v>
      </c>
      <c r="G124" s="100" t="s">
        <v>6</v>
      </c>
      <c r="H124" s="19">
        <f>SUM(D124*1.22)</f>
        <v>19.61</v>
      </c>
      <c r="I124" s="17">
        <f>SUM(F124*H124)</f>
        <v>658.9</v>
      </c>
      <c r="J124" s="150"/>
      <c r="K124" s="50"/>
      <c r="L124" s="16"/>
    </row>
    <row r="125" spans="1:12" ht="19.5">
      <c r="A125" s="3"/>
      <c r="B125" s="92" t="s">
        <v>431</v>
      </c>
      <c r="C125" s="97"/>
      <c r="D125" s="138"/>
      <c r="E125" s="147" t="s">
        <v>255</v>
      </c>
      <c r="F125" s="155"/>
      <c r="G125" s="100"/>
      <c r="H125" s="19"/>
      <c r="I125" s="17"/>
      <c r="J125" s="150"/>
      <c r="K125" s="50"/>
      <c r="L125" s="16"/>
    </row>
    <row r="126" spans="1:12" ht="19.5">
      <c r="A126" s="3"/>
      <c r="B126" s="96" t="s">
        <v>432</v>
      </c>
      <c r="C126" s="97">
        <v>94228</v>
      </c>
      <c r="D126" s="138">
        <v>55.04</v>
      </c>
      <c r="E126" s="139" t="s">
        <v>95</v>
      </c>
      <c r="F126" s="141">
        <v>79.2</v>
      </c>
      <c r="G126" s="164" t="s">
        <v>15</v>
      </c>
      <c r="H126" s="19">
        <f aca="true" t="shared" si="10" ref="H126:H134">SUM(D126*1.22)</f>
        <v>67.15</v>
      </c>
      <c r="I126" s="17">
        <f aca="true" t="shared" si="11" ref="I126:I134">SUM(F126*H126)</f>
        <v>5318.28</v>
      </c>
      <c r="J126" s="150"/>
      <c r="K126" s="50"/>
      <c r="L126" s="16"/>
    </row>
    <row r="127" spans="1:12" ht="19.5">
      <c r="A127" s="3"/>
      <c r="B127" s="96" t="s">
        <v>433</v>
      </c>
      <c r="C127" s="97">
        <v>94231</v>
      </c>
      <c r="D127" s="101">
        <v>28.47</v>
      </c>
      <c r="E127" s="139" t="s">
        <v>96</v>
      </c>
      <c r="F127" s="99">
        <v>69.05</v>
      </c>
      <c r="G127" s="100" t="s">
        <v>15</v>
      </c>
      <c r="H127" s="19">
        <f t="shared" si="10"/>
        <v>34.73</v>
      </c>
      <c r="I127" s="17">
        <f t="shared" si="11"/>
        <v>2398.11</v>
      </c>
      <c r="J127" s="150"/>
      <c r="K127" s="50"/>
      <c r="L127" s="16"/>
    </row>
    <row r="128" spans="1:12" ht="19.5">
      <c r="A128" s="3"/>
      <c r="B128" s="92" t="s">
        <v>431</v>
      </c>
      <c r="C128" s="97"/>
      <c r="D128" s="101"/>
      <c r="E128" s="147" t="s">
        <v>256</v>
      </c>
      <c r="F128" s="99"/>
      <c r="G128" s="100"/>
      <c r="H128" s="19"/>
      <c r="I128" s="17"/>
      <c r="J128" s="150"/>
      <c r="K128" s="50"/>
      <c r="L128" s="16"/>
    </row>
    <row r="129" spans="1:12" ht="19.5">
      <c r="A129" s="3"/>
      <c r="B129" s="96" t="s">
        <v>432</v>
      </c>
      <c r="C129" s="97">
        <v>83446</v>
      </c>
      <c r="D129" s="101">
        <v>147.73</v>
      </c>
      <c r="E129" s="207" t="s">
        <v>257</v>
      </c>
      <c r="F129" s="99">
        <v>8</v>
      </c>
      <c r="G129" s="100" t="s">
        <v>6</v>
      </c>
      <c r="H129" s="19">
        <f t="shared" si="10"/>
        <v>180.23</v>
      </c>
      <c r="I129" s="17">
        <f t="shared" si="11"/>
        <v>1441.84</v>
      </c>
      <c r="J129" s="150"/>
      <c r="K129" s="50"/>
      <c r="L129" s="16"/>
    </row>
    <row r="130" spans="1:12" ht="19.5">
      <c r="A130" s="3"/>
      <c r="B130" s="96" t="s">
        <v>433</v>
      </c>
      <c r="C130" s="97" t="s">
        <v>258</v>
      </c>
      <c r="D130" s="101">
        <v>1606.1</v>
      </c>
      <c r="E130" s="207" t="s">
        <v>259</v>
      </c>
      <c r="F130" s="99">
        <v>2</v>
      </c>
      <c r="G130" s="100" t="s">
        <v>6</v>
      </c>
      <c r="H130" s="19">
        <f t="shared" si="10"/>
        <v>1959.44</v>
      </c>
      <c r="I130" s="17">
        <f t="shared" si="11"/>
        <v>3918.88</v>
      </c>
      <c r="J130" s="150"/>
      <c r="K130" s="50"/>
      <c r="L130" s="16"/>
    </row>
    <row r="131" spans="1:12" ht="45" customHeight="1">
      <c r="A131" s="3"/>
      <c r="B131" s="96" t="s">
        <v>434</v>
      </c>
      <c r="C131" s="97">
        <v>94706</v>
      </c>
      <c r="D131" s="138">
        <v>26.22</v>
      </c>
      <c r="E131" s="204" t="s">
        <v>288</v>
      </c>
      <c r="F131" s="99">
        <v>2</v>
      </c>
      <c r="G131" s="100" t="s">
        <v>6</v>
      </c>
      <c r="H131" s="19">
        <f t="shared" si="10"/>
        <v>31.99</v>
      </c>
      <c r="I131" s="17">
        <f t="shared" si="11"/>
        <v>63.98</v>
      </c>
      <c r="J131" s="150"/>
      <c r="K131" s="50"/>
      <c r="L131" s="16"/>
    </row>
    <row r="132" spans="1:12" ht="44.25" customHeight="1">
      <c r="A132" s="3"/>
      <c r="B132" s="96" t="s">
        <v>435</v>
      </c>
      <c r="C132" s="132">
        <v>94990</v>
      </c>
      <c r="D132" s="132">
        <v>550.56</v>
      </c>
      <c r="E132" s="203" t="s">
        <v>180</v>
      </c>
      <c r="F132" s="99">
        <v>0.96</v>
      </c>
      <c r="G132" s="135" t="s">
        <v>76</v>
      </c>
      <c r="H132" s="19">
        <f t="shared" si="10"/>
        <v>671.68</v>
      </c>
      <c r="I132" s="17">
        <f t="shared" si="11"/>
        <v>644.81</v>
      </c>
      <c r="J132" s="150"/>
      <c r="K132" s="50"/>
      <c r="L132" s="16"/>
    </row>
    <row r="133" spans="1:12" ht="19.5">
      <c r="A133" s="3"/>
      <c r="B133" s="96" t="s">
        <v>436</v>
      </c>
      <c r="C133" s="97">
        <v>89509</v>
      </c>
      <c r="D133" s="138">
        <v>17.77</v>
      </c>
      <c r="E133" s="204" t="s">
        <v>260</v>
      </c>
      <c r="F133" s="99">
        <v>50</v>
      </c>
      <c r="G133" s="100" t="s">
        <v>15</v>
      </c>
      <c r="H133" s="19">
        <f t="shared" si="10"/>
        <v>21.68</v>
      </c>
      <c r="I133" s="17">
        <f t="shared" si="11"/>
        <v>1084</v>
      </c>
      <c r="J133" s="150"/>
      <c r="K133" s="50"/>
      <c r="L133" s="16"/>
    </row>
    <row r="134" spans="1:12" ht="20.25" thickBot="1">
      <c r="A134" s="3"/>
      <c r="B134" s="96" t="s">
        <v>437</v>
      </c>
      <c r="C134" s="97">
        <v>89512</v>
      </c>
      <c r="D134" s="138">
        <v>41.36</v>
      </c>
      <c r="E134" s="204" t="s">
        <v>261</v>
      </c>
      <c r="F134" s="99">
        <v>58</v>
      </c>
      <c r="G134" s="100" t="s">
        <v>15</v>
      </c>
      <c r="H134" s="19">
        <f t="shared" si="10"/>
        <v>50.46</v>
      </c>
      <c r="I134" s="17">
        <f t="shared" si="11"/>
        <v>2926.68</v>
      </c>
      <c r="J134" s="150"/>
      <c r="K134" s="50"/>
      <c r="L134" s="16"/>
    </row>
    <row r="135" spans="1:12" ht="20.25" thickBot="1">
      <c r="A135" s="3"/>
      <c r="B135" s="106"/>
      <c r="C135" s="107"/>
      <c r="D135" s="107"/>
      <c r="E135" s="108" t="s">
        <v>446</v>
      </c>
      <c r="F135" s="109"/>
      <c r="G135" s="110"/>
      <c r="H135" s="111"/>
      <c r="I135" s="112"/>
      <c r="J135" s="113">
        <f>SUM(I122:I134)</f>
        <v>26718.74</v>
      </c>
      <c r="K135" s="50"/>
      <c r="L135" s="16"/>
    </row>
    <row r="136" spans="1:12" ht="19.5">
      <c r="A136" s="3"/>
      <c r="B136" s="92" t="s">
        <v>85</v>
      </c>
      <c r="C136" s="114"/>
      <c r="D136" s="114"/>
      <c r="E136" s="158" t="s">
        <v>262</v>
      </c>
      <c r="F136" s="116"/>
      <c r="G136" s="128"/>
      <c r="H136" s="129"/>
      <c r="I136" s="130"/>
      <c r="J136" s="131"/>
      <c r="K136" s="50"/>
      <c r="L136" s="16"/>
    </row>
    <row r="137" spans="1:12" ht="34.5" customHeight="1">
      <c r="A137" s="3"/>
      <c r="B137" s="96" t="s">
        <v>86</v>
      </c>
      <c r="C137" s="97">
        <v>95954</v>
      </c>
      <c r="D137" s="138">
        <v>1622.52</v>
      </c>
      <c r="E137" s="204" t="s">
        <v>263</v>
      </c>
      <c r="F137" s="141">
        <v>1.63</v>
      </c>
      <c r="G137" s="100" t="s">
        <v>18</v>
      </c>
      <c r="H137" s="19">
        <f>SUM(D137*1.22)</f>
        <v>1979.47</v>
      </c>
      <c r="I137" s="17">
        <f>SUM(F137*H137)</f>
        <v>3226.54</v>
      </c>
      <c r="J137" s="131"/>
      <c r="K137" s="50"/>
      <c r="L137" s="16"/>
    </row>
    <row r="138" spans="1:12" ht="20.25" thickBot="1">
      <c r="A138" s="3"/>
      <c r="B138" s="96" t="s">
        <v>276</v>
      </c>
      <c r="C138" s="97">
        <v>92268</v>
      </c>
      <c r="D138" s="138">
        <v>30.23</v>
      </c>
      <c r="E138" s="165" t="s">
        <v>264</v>
      </c>
      <c r="F138" s="141">
        <v>20</v>
      </c>
      <c r="G138" s="100" t="s">
        <v>18</v>
      </c>
      <c r="H138" s="19">
        <f>SUM(D138*1.22)</f>
        <v>36.88</v>
      </c>
      <c r="I138" s="17">
        <f>SUM(F138*H138)</f>
        <v>737.6</v>
      </c>
      <c r="J138" s="131"/>
      <c r="K138" s="50"/>
      <c r="L138" s="16"/>
    </row>
    <row r="139" spans="1:12" ht="20.25" thickBot="1">
      <c r="A139" s="3"/>
      <c r="B139" s="106"/>
      <c r="C139" s="107"/>
      <c r="D139" s="107"/>
      <c r="E139" s="108" t="s">
        <v>446</v>
      </c>
      <c r="F139" s="109"/>
      <c r="G139" s="110"/>
      <c r="H139" s="111"/>
      <c r="I139" s="112"/>
      <c r="J139" s="113">
        <f>SUM(I137:I138)</f>
        <v>3964.14</v>
      </c>
      <c r="K139" s="50"/>
      <c r="L139" s="16"/>
    </row>
    <row r="140" spans="1:12" ht="19.5">
      <c r="A140" s="3"/>
      <c r="B140" s="92" t="s">
        <v>279</v>
      </c>
      <c r="C140" s="114"/>
      <c r="D140" s="114"/>
      <c r="E140" s="158" t="s">
        <v>277</v>
      </c>
      <c r="F140" s="116"/>
      <c r="G140" s="128"/>
      <c r="H140" s="129"/>
      <c r="I140" s="130"/>
      <c r="J140" s="131"/>
      <c r="K140" s="50"/>
      <c r="L140" s="16"/>
    </row>
    <row r="141" spans="1:12" ht="30.75" customHeight="1" thickBot="1">
      <c r="A141" s="3"/>
      <c r="B141" s="96" t="s">
        <v>280</v>
      </c>
      <c r="C141" s="97">
        <v>96116</v>
      </c>
      <c r="D141" s="138">
        <v>39.07</v>
      </c>
      <c r="E141" s="204" t="s">
        <v>278</v>
      </c>
      <c r="F141" s="141">
        <v>202.24</v>
      </c>
      <c r="G141" s="100" t="s">
        <v>18</v>
      </c>
      <c r="H141" s="19">
        <f>SUM(D141*1.22)</f>
        <v>47.67</v>
      </c>
      <c r="I141" s="17">
        <f>SUM(F141*H141)</f>
        <v>9640.78</v>
      </c>
      <c r="J141" s="131"/>
      <c r="K141" s="50"/>
      <c r="L141" s="16"/>
    </row>
    <row r="142" spans="1:12" ht="20.25" thickBot="1">
      <c r="A142" s="3"/>
      <c r="B142" s="106"/>
      <c r="C142" s="107"/>
      <c r="D142" s="107"/>
      <c r="E142" s="108" t="s">
        <v>446</v>
      </c>
      <c r="F142" s="109"/>
      <c r="G142" s="110"/>
      <c r="H142" s="111"/>
      <c r="I142" s="112"/>
      <c r="J142" s="113">
        <f>SUM(I141:I141)</f>
        <v>9640.78</v>
      </c>
      <c r="K142" s="50"/>
      <c r="L142" s="16"/>
    </row>
    <row r="143" spans="1:12" ht="19.5">
      <c r="A143" s="3"/>
      <c r="B143" s="92" t="s">
        <v>281</v>
      </c>
      <c r="C143" s="151"/>
      <c r="D143" s="151"/>
      <c r="E143" s="158" t="s">
        <v>50</v>
      </c>
      <c r="F143" s="155"/>
      <c r="G143" s="166"/>
      <c r="H143" s="167"/>
      <c r="I143" s="153"/>
      <c r="J143" s="150"/>
      <c r="K143" s="50"/>
      <c r="L143" s="16"/>
    </row>
    <row r="144" spans="1:12" ht="19.5">
      <c r="A144" s="3"/>
      <c r="B144" s="92" t="s">
        <v>282</v>
      </c>
      <c r="C144" s="168"/>
      <c r="D144" s="169"/>
      <c r="E144" s="147" t="s">
        <v>155</v>
      </c>
      <c r="F144" s="155"/>
      <c r="G144" s="166"/>
      <c r="H144" s="152"/>
      <c r="I144" s="153"/>
      <c r="J144" s="150"/>
      <c r="K144" s="50"/>
      <c r="L144" s="16"/>
    </row>
    <row r="145" spans="1:12" ht="19.5">
      <c r="A145" s="3"/>
      <c r="B145" s="96" t="s">
        <v>292</v>
      </c>
      <c r="C145" s="97">
        <v>98110</v>
      </c>
      <c r="D145" s="99">
        <v>318.99</v>
      </c>
      <c r="E145" s="203" t="s">
        <v>290</v>
      </c>
      <c r="F145" s="141">
        <v>3</v>
      </c>
      <c r="G145" s="100" t="s">
        <v>6</v>
      </c>
      <c r="H145" s="170">
        <f aca="true" t="shared" si="12" ref="H145:H155">SUM(D145*1.22)</f>
        <v>389.17</v>
      </c>
      <c r="I145" s="17">
        <f>SUM(F145*H145)</f>
        <v>1167.51</v>
      </c>
      <c r="J145" s="150"/>
      <c r="K145" s="50"/>
      <c r="L145" s="16"/>
    </row>
    <row r="146" spans="1:12" ht="43.5" customHeight="1">
      <c r="A146" s="3"/>
      <c r="B146" s="96" t="s">
        <v>293</v>
      </c>
      <c r="C146" s="97" t="s">
        <v>134</v>
      </c>
      <c r="D146" s="99">
        <v>187.25</v>
      </c>
      <c r="E146" s="203" t="s">
        <v>135</v>
      </c>
      <c r="F146" s="99">
        <v>9</v>
      </c>
      <c r="G146" s="100" t="s">
        <v>6</v>
      </c>
      <c r="H146" s="170">
        <f t="shared" si="12"/>
        <v>228.45</v>
      </c>
      <c r="I146" s="17">
        <f aca="true" t="shared" si="13" ref="I146:I208">SUM(F146*H146)</f>
        <v>2056.05</v>
      </c>
      <c r="J146" s="150"/>
      <c r="K146" s="50"/>
      <c r="L146" s="16"/>
    </row>
    <row r="147" spans="1:12" ht="45" customHeight="1">
      <c r="A147" s="3"/>
      <c r="B147" s="137" t="s">
        <v>294</v>
      </c>
      <c r="C147" s="97">
        <v>39363</v>
      </c>
      <c r="D147" s="99">
        <v>2913.91</v>
      </c>
      <c r="E147" s="203" t="s">
        <v>291</v>
      </c>
      <c r="F147" s="99">
        <v>1</v>
      </c>
      <c r="G147" s="100" t="s">
        <v>6</v>
      </c>
      <c r="H147" s="170">
        <f t="shared" si="12"/>
        <v>3554.97</v>
      </c>
      <c r="I147" s="17">
        <f t="shared" si="13"/>
        <v>3554.97</v>
      </c>
      <c r="J147" s="150"/>
      <c r="K147" s="50"/>
      <c r="L147" s="16"/>
    </row>
    <row r="148" spans="1:12" ht="33">
      <c r="A148" s="3"/>
      <c r="B148" s="137" t="s">
        <v>295</v>
      </c>
      <c r="C148" s="97">
        <v>39367</v>
      </c>
      <c r="D148" s="99">
        <v>2503.46</v>
      </c>
      <c r="E148" s="203" t="s">
        <v>296</v>
      </c>
      <c r="F148" s="99">
        <v>1</v>
      </c>
      <c r="G148" s="103" t="s">
        <v>6</v>
      </c>
      <c r="H148" s="171">
        <f t="shared" si="12"/>
        <v>3054.22</v>
      </c>
      <c r="I148" s="17">
        <f t="shared" si="13"/>
        <v>3054.22</v>
      </c>
      <c r="J148" s="150"/>
      <c r="K148" s="50"/>
      <c r="L148" s="16"/>
    </row>
    <row r="149" spans="1:12" ht="19.5">
      <c r="A149" s="3"/>
      <c r="B149" s="137" t="s">
        <v>326</v>
      </c>
      <c r="C149" s="151" t="s">
        <v>407</v>
      </c>
      <c r="D149" s="99">
        <v>4714.17</v>
      </c>
      <c r="E149" s="208" t="s">
        <v>406</v>
      </c>
      <c r="F149" s="99">
        <v>1</v>
      </c>
      <c r="G149" s="103" t="s">
        <v>6</v>
      </c>
      <c r="H149" s="171">
        <f t="shared" si="12"/>
        <v>5751.29</v>
      </c>
      <c r="I149" s="17">
        <f t="shared" si="13"/>
        <v>5751.29</v>
      </c>
      <c r="J149" s="150"/>
      <c r="K149" s="50"/>
      <c r="L149" s="16"/>
    </row>
    <row r="150" spans="1:12" ht="33.75">
      <c r="A150" s="3"/>
      <c r="B150" s="92" t="s">
        <v>327</v>
      </c>
      <c r="C150" s="97"/>
      <c r="D150" s="97"/>
      <c r="E150" s="212" t="s">
        <v>61</v>
      </c>
      <c r="F150" s="172"/>
      <c r="G150" s="100"/>
      <c r="H150" s="170"/>
      <c r="I150" s="17"/>
      <c r="J150" s="150"/>
      <c r="K150" s="50"/>
      <c r="L150" s="16"/>
    </row>
    <row r="151" spans="1:12" ht="19.5">
      <c r="A151" s="3"/>
      <c r="B151" s="96" t="s">
        <v>328</v>
      </c>
      <c r="C151" s="97">
        <v>95472</v>
      </c>
      <c r="D151" s="99">
        <v>549.1</v>
      </c>
      <c r="E151" s="139" t="s">
        <v>44</v>
      </c>
      <c r="F151" s="99">
        <v>2</v>
      </c>
      <c r="G151" s="100" t="s">
        <v>6</v>
      </c>
      <c r="H151" s="170">
        <f t="shared" si="12"/>
        <v>669.9</v>
      </c>
      <c r="I151" s="17">
        <f t="shared" si="13"/>
        <v>1339.8</v>
      </c>
      <c r="J151" s="150"/>
      <c r="K151" s="50"/>
      <c r="L151" s="16"/>
    </row>
    <row r="152" spans="1:12" ht="19.5">
      <c r="A152" s="3"/>
      <c r="B152" s="96" t="s">
        <v>329</v>
      </c>
      <c r="C152" s="97">
        <v>95544</v>
      </c>
      <c r="D152" s="101">
        <v>31.56</v>
      </c>
      <c r="E152" s="139" t="s">
        <v>77</v>
      </c>
      <c r="F152" s="99">
        <v>2</v>
      </c>
      <c r="G152" s="100" t="s">
        <v>6</v>
      </c>
      <c r="H152" s="170">
        <f t="shared" si="12"/>
        <v>38.5</v>
      </c>
      <c r="I152" s="17">
        <f t="shared" si="13"/>
        <v>77</v>
      </c>
      <c r="J152" s="150"/>
      <c r="K152" s="50"/>
      <c r="L152" s="16"/>
    </row>
    <row r="153" spans="1:12" ht="19.5">
      <c r="A153" s="3"/>
      <c r="B153" s="96" t="s">
        <v>330</v>
      </c>
      <c r="C153" s="97">
        <v>86904</v>
      </c>
      <c r="D153" s="97">
        <v>90.68</v>
      </c>
      <c r="E153" s="139" t="s">
        <v>36</v>
      </c>
      <c r="F153" s="99">
        <v>2</v>
      </c>
      <c r="G153" s="100" t="s">
        <v>6</v>
      </c>
      <c r="H153" s="170">
        <f t="shared" si="12"/>
        <v>110.63</v>
      </c>
      <c r="I153" s="17">
        <f t="shared" si="13"/>
        <v>221.26</v>
      </c>
      <c r="J153" s="150"/>
      <c r="K153" s="50"/>
      <c r="L153" s="16"/>
    </row>
    <row r="154" spans="1:12" ht="19.5">
      <c r="A154" s="3"/>
      <c r="B154" s="96" t="s">
        <v>331</v>
      </c>
      <c r="C154" s="97" t="s">
        <v>60</v>
      </c>
      <c r="D154" s="97">
        <v>171.05</v>
      </c>
      <c r="E154" s="139" t="s">
        <v>62</v>
      </c>
      <c r="F154" s="99">
        <v>2</v>
      </c>
      <c r="G154" s="100" t="s">
        <v>6</v>
      </c>
      <c r="H154" s="170">
        <f t="shared" si="12"/>
        <v>208.68</v>
      </c>
      <c r="I154" s="17">
        <f t="shared" si="13"/>
        <v>417.36</v>
      </c>
      <c r="J154" s="150"/>
      <c r="K154" s="50"/>
      <c r="L154" s="16"/>
    </row>
    <row r="155" spans="1:12" ht="19.5">
      <c r="A155" s="3"/>
      <c r="B155" s="96" t="s">
        <v>332</v>
      </c>
      <c r="C155" s="97">
        <v>95545</v>
      </c>
      <c r="D155" s="101">
        <v>30.86</v>
      </c>
      <c r="E155" s="139" t="s">
        <v>98</v>
      </c>
      <c r="F155" s="99">
        <v>2</v>
      </c>
      <c r="G155" s="100" t="s">
        <v>6</v>
      </c>
      <c r="H155" s="170">
        <f t="shared" si="12"/>
        <v>37.65</v>
      </c>
      <c r="I155" s="17">
        <f t="shared" si="13"/>
        <v>75.3</v>
      </c>
      <c r="J155" s="150"/>
      <c r="K155" s="50"/>
      <c r="L155" s="16"/>
    </row>
    <row r="156" spans="1:12" ht="19.5">
      <c r="A156" s="3"/>
      <c r="B156" s="92" t="s">
        <v>333</v>
      </c>
      <c r="C156" s="151"/>
      <c r="D156" s="151"/>
      <c r="E156" s="93" t="s">
        <v>113</v>
      </c>
      <c r="F156" s="155"/>
      <c r="G156" s="146"/>
      <c r="H156" s="170"/>
      <c r="I156" s="17">
        <f t="shared" si="13"/>
        <v>0</v>
      </c>
      <c r="J156" s="150"/>
      <c r="K156" s="50"/>
      <c r="L156" s="16"/>
    </row>
    <row r="157" spans="1:12" ht="19.5">
      <c r="A157" s="3"/>
      <c r="B157" s="92" t="s">
        <v>334</v>
      </c>
      <c r="C157" s="169"/>
      <c r="D157" s="169"/>
      <c r="E157" s="11" t="s">
        <v>32</v>
      </c>
      <c r="F157" s="41"/>
      <c r="G157" s="18"/>
      <c r="H157" s="170"/>
      <c r="I157" s="17">
        <f t="shared" si="13"/>
        <v>0</v>
      </c>
      <c r="J157" s="150"/>
      <c r="K157" s="50"/>
      <c r="L157" s="16"/>
    </row>
    <row r="158" spans="1:12" ht="19.5">
      <c r="A158" s="3"/>
      <c r="B158" s="96" t="s">
        <v>335</v>
      </c>
      <c r="C158" s="97" t="s">
        <v>64</v>
      </c>
      <c r="D158" s="101">
        <v>97.9</v>
      </c>
      <c r="E158" s="16" t="s">
        <v>33</v>
      </c>
      <c r="F158" s="99">
        <v>2</v>
      </c>
      <c r="G158" s="100" t="s">
        <v>6</v>
      </c>
      <c r="H158" s="170">
        <f>SUM(D158*1.22)</f>
        <v>119.44</v>
      </c>
      <c r="I158" s="17">
        <f t="shared" si="13"/>
        <v>238.88</v>
      </c>
      <c r="J158" s="150"/>
      <c r="K158" s="50"/>
      <c r="L158" s="16"/>
    </row>
    <row r="159" spans="1:12" ht="19.5">
      <c r="A159" s="3"/>
      <c r="B159" s="96" t="s">
        <v>336</v>
      </c>
      <c r="C159" s="97" t="s">
        <v>65</v>
      </c>
      <c r="D159" s="101">
        <v>105.9</v>
      </c>
      <c r="E159" s="16" t="s">
        <v>34</v>
      </c>
      <c r="F159" s="99">
        <v>4</v>
      </c>
      <c r="G159" s="100" t="s">
        <v>6</v>
      </c>
      <c r="H159" s="170">
        <f>SUM(D159*1.22)</f>
        <v>129.2</v>
      </c>
      <c r="I159" s="17">
        <f t="shared" si="13"/>
        <v>516.8</v>
      </c>
      <c r="J159" s="150"/>
      <c r="K159" s="50"/>
      <c r="L159" s="16"/>
    </row>
    <row r="160" spans="1:12" ht="19.5">
      <c r="A160" s="3"/>
      <c r="B160" s="92" t="s">
        <v>337</v>
      </c>
      <c r="C160" s="169"/>
      <c r="D160" s="169"/>
      <c r="E160" s="11" t="s">
        <v>35</v>
      </c>
      <c r="F160" s="155"/>
      <c r="G160" s="100"/>
      <c r="H160" s="170"/>
      <c r="I160" s="17">
        <f t="shared" si="13"/>
        <v>0</v>
      </c>
      <c r="J160" s="150"/>
      <c r="K160" s="50"/>
      <c r="L160" s="16"/>
    </row>
    <row r="161" spans="1:12" ht="19.5">
      <c r="A161" s="3"/>
      <c r="B161" s="96" t="s">
        <v>338</v>
      </c>
      <c r="C161" s="151" t="s">
        <v>31</v>
      </c>
      <c r="D161" s="101">
        <v>125</v>
      </c>
      <c r="E161" s="16" t="s">
        <v>136</v>
      </c>
      <c r="F161" s="99">
        <v>2</v>
      </c>
      <c r="G161" s="100" t="s">
        <v>6</v>
      </c>
      <c r="H161" s="170">
        <f>SUM(D161*1)</f>
        <v>125</v>
      </c>
      <c r="I161" s="17">
        <f t="shared" si="13"/>
        <v>250</v>
      </c>
      <c r="J161" s="150"/>
      <c r="K161" s="50"/>
      <c r="L161" s="16"/>
    </row>
    <row r="162" spans="1:12" ht="19.5">
      <c r="A162" s="3"/>
      <c r="B162" s="96" t="s">
        <v>339</v>
      </c>
      <c r="C162" s="97" t="s">
        <v>63</v>
      </c>
      <c r="D162" s="101">
        <v>85.38</v>
      </c>
      <c r="E162" s="16" t="s">
        <v>37</v>
      </c>
      <c r="F162" s="99">
        <v>2</v>
      </c>
      <c r="G162" s="100" t="s">
        <v>6</v>
      </c>
      <c r="H162" s="170">
        <f>SUM(D162*1.22)</f>
        <v>104.16</v>
      </c>
      <c r="I162" s="17">
        <f t="shared" si="13"/>
        <v>208.32</v>
      </c>
      <c r="J162" s="150"/>
      <c r="K162" s="50"/>
      <c r="L162" s="16"/>
    </row>
    <row r="163" spans="1:12" ht="19.5">
      <c r="A163" s="3"/>
      <c r="B163" s="92" t="s">
        <v>340</v>
      </c>
      <c r="C163" s="36"/>
      <c r="D163" s="36"/>
      <c r="E163" s="147" t="s">
        <v>99</v>
      </c>
      <c r="F163" s="155"/>
      <c r="G163" s="100"/>
      <c r="H163" s="170"/>
      <c r="I163" s="17">
        <f t="shared" si="13"/>
        <v>0</v>
      </c>
      <c r="J163" s="150"/>
      <c r="K163" s="50"/>
      <c r="L163" s="16"/>
    </row>
    <row r="164" spans="1:12" ht="19.5">
      <c r="A164" s="3"/>
      <c r="B164" s="96" t="s">
        <v>341</v>
      </c>
      <c r="C164" s="97">
        <v>86888</v>
      </c>
      <c r="D164" s="99">
        <v>312.76</v>
      </c>
      <c r="E164" s="207" t="s">
        <v>297</v>
      </c>
      <c r="F164" s="99">
        <v>9</v>
      </c>
      <c r="G164" s="100" t="s">
        <v>6</v>
      </c>
      <c r="H164" s="170">
        <f aca="true" t="shared" si="14" ref="H164:H176">SUM(D164*1.22)</f>
        <v>381.57</v>
      </c>
      <c r="I164" s="17">
        <f t="shared" si="13"/>
        <v>3434.13</v>
      </c>
      <c r="J164" s="150"/>
      <c r="K164" s="50"/>
      <c r="L164" s="16"/>
    </row>
    <row r="165" spans="1:12" ht="19.5">
      <c r="A165" s="3"/>
      <c r="B165" s="96" t="s">
        <v>342</v>
      </c>
      <c r="C165" s="97">
        <v>95544</v>
      </c>
      <c r="D165" s="101">
        <v>31.56</v>
      </c>
      <c r="E165" s="207" t="s">
        <v>77</v>
      </c>
      <c r="F165" s="99">
        <v>9</v>
      </c>
      <c r="G165" s="100" t="s">
        <v>6</v>
      </c>
      <c r="H165" s="170">
        <f t="shared" si="14"/>
        <v>38.5</v>
      </c>
      <c r="I165" s="17">
        <f t="shared" si="13"/>
        <v>346.5</v>
      </c>
      <c r="J165" s="150"/>
      <c r="K165" s="50"/>
      <c r="L165" s="16"/>
    </row>
    <row r="166" spans="1:12" ht="19.5">
      <c r="A166" s="3"/>
      <c r="B166" s="96" t="s">
        <v>343</v>
      </c>
      <c r="C166" s="97" t="s">
        <v>60</v>
      </c>
      <c r="D166" s="97">
        <v>171.05</v>
      </c>
      <c r="E166" s="207" t="s">
        <v>62</v>
      </c>
      <c r="F166" s="99">
        <v>9</v>
      </c>
      <c r="G166" s="100" t="s">
        <v>6</v>
      </c>
      <c r="H166" s="170">
        <f t="shared" si="14"/>
        <v>208.68</v>
      </c>
      <c r="I166" s="17">
        <f t="shared" si="13"/>
        <v>1878.12</v>
      </c>
      <c r="J166" s="150"/>
      <c r="K166" s="50"/>
      <c r="L166" s="16"/>
    </row>
    <row r="167" spans="1:12" ht="44.25" customHeight="1">
      <c r="A167" s="3"/>
      <c r="B167" s="96" t="s">
        <v>344</v>
      </c>
      <c r="C167" s="97">
        <v>86937</v>
      </c>
      <c r="D167" s="97">
        <v>138.07</v>
      </c>
      <c r="E167" s="207" t="s">
        <v>298</v>
      </c>
      <c r="F167" s="99">
        <v>10</v>
      </c>
      <c r="G167" s="100" t="s">
        <v>6</v>
      </c>
      <c r="H167" s="170">
        <f t="shared" si="14"/>
        <v>168.45</v>
      </c>
      <c r="I167" s="17">
        <f t="shared" si="13"/>
        <v>1684.5</v>
      </c>
      <c r="J167" s="150"/>
      <c r="K167" s="50"/>
      <c r="L167" s="16"/>
    </row>
    <row r="168" spans="1:12" ht="19.5">
      <c r="A168" s="3"/>
      <c r="B168" s="96" t="s">
        <v>345</v>
      </c>
      <c r="C168" s="97">
        <v>9535</v>
      </c>
      <c r="D168" s="101">
        <v>62</v>
      </c>
      <c r="E168" s="207" t="s">
        <v>299</v>
      </c>
      <c r="F168" s="99">
        <v>2</v>
      </c>
      <c r="G168" s="100" t="s">
        <v>6</v>
      </c>
      <c r="H168" s="170">
        <f t="shared" si="14"/>
        <v>75.64</v>
      </c>
      <c r="I168" s="17">
        <f t="shared" si="13"/>
        <v>151.28</v>
      </c>
      <c r="J168" s="150"/>
      <c r="K168" s="50"/>
      <c r="L168" s="16"/>
    </row>
    <row r="169" spans="1:12" ht="33">
      <c r="A169" s="3"/>
      <c r="B169" s="96" t="s">
        <v>346</v>
      </c>
      <c r="C169" s="97" t="s">
        <v>300</v>
      </c>
      <c r="D169" s="101">
        <v>438.93</v>
      </c>
      <c r="E169" s="207" t="s">
        <v>301</v>
      </c>
      <c r="F169" s="99">
        <v>5</v>
      </c>
      <c r="G169" s="100" t="s">
        <v>6</v>
      </c>
      <c r="H169" s="170">
        <f t="shared" si="14"/>
        <v>535.49</v>
      </c>
      <c r="I169" s="17">
        <f t="shared" si="13"/>
        <v>2677.45</v>
      </c>
      <c r="J169" s="150"/>
      <c r="K169" s="50"/>
      <c r="L169" s="16"/>
    </row>
    <row r="170" spans="1:12" ht="19.5">
      <c r="A170" s="3"/>
      <c r="B170" s="96" t="s">
        <v>347</v>
      </c>
      <c r="C170" s="97">
        <v>86900</v>
      </c>
      <c r="D170" s="101">
        <v>151.54</v>
      </c>
      <c r="E170" s="210" t="s">
        <v>302</v>
      </c>
      <c r="F170" s="99">
        <v>4</v>
      </c>
      <c r="G170" s="100" t="s">
        <v>6</v>
      </c>
      <c r="H170" s="170">
        <f t="shared" si="14"/>
        <v>184.88</v>
      </c>
      <c r="I170" s="17">
        <f t="shared" si="13"/>
        <v>739.52</v>
      </c>
      <c r="J170" s="150"/>
      <c r="K170" s="50"/>
      <c r="L170" s="16"/>
    </row>
    <row r="171" spans="1:12" ht="19.5">
      <c r="A171" s="3"/>
      <c r="B171" s="96" t="s">
        <v>348</v>
      </c>
      <c r="C171" s="97">
        <v>89711</v>
      </c>
      <c r="D171" s="138">
        <v>13.74</v>
      </c>
      <c r="E171" s="204" t="s">
        <v>38</v>
      </c>
      <c r="F171" s="99">
        <v>28.4</v>
      </c>
      <c r="G171" s="100" t="s">
        <v>15</v>
      </c>
      <c r="H171" s="170">
        <f t="shared" si="14"/>
        <v>16.76</v>
      </c>
      <c r="I171" s="17">
        <f t="shared" si="13"/>
        <v>475.98</v>
      </c>
      <c r="J171" s="150"/>
      <c r="K171" s="50"/>
      <c r="L171" s="16"/>
    </row>
    <row r="172" spans="1:12" ht="19.5">
      <c r="A172" s="3"/>
      <c r="B172" s="96" t="s">
        <v>349</v>
      </c>
      <c r="C172" s="97">
        <v>89712</v>
      </c>
      <c r="D172" s="138">
        <v>19.91</v>
      </c>
      <c r="E172" s="204" t="s">
        <v>39</v>
      </c>
      <c r="F172" s="99">
        <v>61.6</v>
      </c>
      <c r="G172" s="100" t="s">
        <v>15</v>
      </c>
      <c r="H172" s="170">
        <f t="shared" si="14"/>
        <v>24.29</v>
      </c>
      <c r="I172" s="17">
        <f t="shared" si="13"/>
        <v>1496.26</v>
      </c>
      <c r="J172" s="150"/>
      <c r="K172" s="50"/>
      <c r="L172" s="16"/>
    </row>
    <row r="173" spans="1:12" ht="19.5">
      <c r="A173" s="3"/>
      <c r="B173" s="96" t="s">
        <v>350</v>
      </c>
      <c r="C173" s="97">
        <v>89714</v>
      </c>
      <c r="D173" s="138">
        <v>39.1</v>
      </c>
      <c r="E173" s="204" t="s">
        <v>40</v>
      </c>
      <c r="F173" s="99">
        <v>100.6</v>
      </c>
      <c r="G173" s="100" t="s">
        <v>15</v>
      </c>
      <c r="H173" s="170">
        <f t="shared" si="14"/>
        <v>47.7</v>
      </c>
      <c r="I173" s="17">
        <f t="shared" si="13"/>
        <v>4798.62</v>
      </c>
      <c r="J173" s="150"/>
      <c r="K173" s="50"/>
      <c r="L173" s="16"/>
    </row>
    <row r="174" spans="1:12" ht="19.5">
      <c r="A174" s="3"/>
      <c r="B174" s="96" t="s">
        <v>351</v>
      </c>
      <c r="C174" s="97" t="s">
        <v>66</v>
      </c>
      <c r="D174" s="101">
        <v>21.59</v>
      </c>
      <c r="E174" s="204" t="s">
        <v>78</v>
      </c>
      <c r="F174" s="99">
        <v>9</v>
      </c>
      <c r="G174" s="100" t="s">
        <v>15</v>
      </c>
      <c r="H174" s="170">
        <f t="shared" si="14"/>
        <v>26.34</v>
      </c>
      <c r="I174" s="17">
        <f t="shared" si="13"/>
        <v>237.06</v>
      </c>
      <c r="J174" s="150"/>
      <c r="K174" s="50"/>
      <c r="L174" s="16"/>
    </row>
    <row r="175" spans="1:12" ht="19.5">
      <c r="A175" s="3"/>
      <c r="B175" s="96" t="s">
        <v>352</v>
      </c>
      <c r="C175" s="97" t="s">
        <v>80</v>
      </c>
      <c r="D175" s="138">
        <v>4.49</v>
      </c>
      <c r="E175" s="204" t="s">
        <v>79</v>
      </c>
      <c r="F175" s="99">
        <v>31</v>
      </c>
      <c r="G175" s="100" t="s">
        <v>6</v>
      </c>
      <c r="H175" s="170">
        <f t="shared" si="14"/>
        <v>5.48</v>
      </c>
      <c r="I175" s="17">
        <f t="shared" si="13"/>
        <v>169.88</v>
      </c>
      <c r="J175" s="150"/>
      <c r="K175" s="50"/>
      <c r="L175" s="16"/>
    </row>
    <row r="176" spans="1:12" ht="19.5">
      <c r="A176" s="3"/>
      <c r="B176" s="96" t="s">
        <v>353</v>
      </c>
      <c r="C176" s="97" t="s">
        <v>303</v>
      </c>
      <c r="D176" s="138">
        <v>4.49</v>
      </c>
      <c r="E176" s="204" t="s">
        <v>304</v>
      </c>
      <c r="F176" s="99">
        <v>23</v>
      </c>
      <c r="G176" s="100" t="s">
        <v>6</v>
      </c>
      <c r="H176" s="170">
        <f t="shared" si="14"/>
        <v>5.48</v>
      </c>
      <c r="I176" s="17">
        <f t="shared" si="13"/>
        <v>126.04</v>
      </c>
      <c r="J176" s="150"/>
      <c r="K176" s="50"/>
      <c r="L176" s="16"/>
    </row>
    <row r="177" spans="1:12" ht="19.5">
      <c r="A177" s="3"/>
      <c r="B177" s="96" t="s">
        <v>354</v>
      </c>
      <c r="C177" s="97" t="s">
        <v>306</v>
      </c>
      <c r="D177" s="138">
        <v>2.23</v>
      </c>
      <c r="E177" s="204" t="s">
        <v>305</v>
      </c>
      <c r="F177" s="99">
        <v>6</v>
      </c>
      <c r="G177" s="100" t="s">
        <v>6</v>
      </c>
      <c r="H177" s="170">
        <f aca="true" t="shared" si="15" ref="H177:H194">SUM(D177*1.22)</f>
        <v>2.72</v>
      </c>
      <c r="I177" s="17">
        <f t="shared" si="13"/>
        <v>16.32</v>
      </c>
      <c r="J177" s="150"/>
      <c r="K177" s="50"/>
      <c r="L177" s="16"/>
    </row>
    <row r="178" spans="1:12" ht="19.5">
      <c r="A178" s="3"/>
      <c r="B178" s="96" t="s">
        <v>355</v>
      </c>
      <c r="C178" s="97" t="s">
        <v>307</v>
      </c>
      <c r="D178" s="138">
        <v>1.7</v>
      </c>
      <c r="E178" s="204" t="s">
        <v>308</v>
      </c>
      <c r="F178" s="99">
        <v>9</v>
      </c>
      <c r="G178" s="100" t="s">
        <v>6</v>
      </c>
      <c r="H178" s="170">
        <f t="shared" si="15"/>
        <v>2.07</v>
      </c>
      <c r="I178" s="17">
        <f t="shared" si="13"/>
        <v>18.63</v>
      </c>
      <c r="J178" s="150"/>
      <c r="K178" s="50"/>
      <c r="L178" s="16"/>
    </row>
    <row r="179" spans="1:12" ht="19.5">
      <c r="A179" s="3"/>
      <c r="B179" s="96" t="s">
        <v>356</v>
      </c>
      <c r="C179" s="97" t="s">
        <v>41</v>
      </c>
      <c r="D179" s="138">
        <v>1.16</v>
      </c>
      <c r="E179" s="204" t="s">
        <v>67</v>
      </c>
      <c r="F179" s="99">
        <v>9</v>
      </c>
      <c r="G179" s="100" t="s">
        <v>6</v>
      </c>
      <c r="H179" s="170">
        <f t="shared" si="15"/>
        <v>1.42</v>
      </c>
      <c r="I179" s="17">
        <f t="shared" si="13"/>
        <v>12.78</v>
      </c>
      <c r="J179" s="150"/>
      <c r="K179" s="50"/>
      <c r="L179" s="16"/>
    </row>
    <row r="180" spans="1:12" ht="19.5">
      <c r="A180" s="3"/>
      <c r="B180" s="96" t="s">
        <v>357</v>
      </c>
      <c r="C180" s="97" t="s">
        <v>68</v>
      </c>
      <c r="D180" s="138">
        <v>1.02</v>
      </c>
      <c r="E180" s="204" t="s">
        <v>57</v>
      </c>
      <c r="F180" s="99">
        <v>20</v>
      </c>
      <c r="G180" s="100" t="s">
        <v>6</v>
      </c>
      <c r="H180" s="170">
        <f t="shared" si="15"/>
        <v>1.24</v>
      </c>
      <c r="I180" s="17">
        <f t="shared" si="13"/>
        <v>24.8</v>
      </c>
      <c r="J180" s="150"/>
      <c r="K180" s="50"/>
      <c r="L180" s="16"/>
    </row>
    <row r="181" spans="1:12" ht="19.5">
      <c r="A181" s="3"/>
      <c r="B181" s="96" t="s">
        <v>358</v>
      </c>
      <c r="C181" s="97" t="s">
        <v>309</v>
      </c>
      <c r="D181" s="138">
        <v>4.52</v>
      </c>
      <c r="E181" s="204" t="s">
        <v>310</v>
      </c>
      <c r="F181" s="99">
        <v>10</v>
      </c>
      <c r="G181" s="100" t="s">
        <v>6</v>
      </c>
      <c r="H181" s="170">
        <f t="shared" si="15"/>
        <v>5.51</v>
      </c>
      <c r="I181" s="17">
        <f t="shared" si="13"/>
        <v>55.1</v>
      </c>
      <c r="J181" s="150"/>
      <c r="K181" s="50"/>
      <c r="L181" s="16"/>
    </row>
    <row r="182" spans="1:12" ht="19.5">
      <c r="A182" s="3"/>
      <c r="B182" s="96" t="s">
        <v>359</v>
      </c>
      <c r="C182" s="97">
        <v>89834</v>
      </c>
      <c r="D182" s="138">
        <v>23.43</v>
      </c>
      <c r="E182" s="204" t="s">
        <v>69</v>
      </c>
      <c r="F182" s="99">
        <v>4</v>
      </c>
      <c r="G182" s="100" t="s">
        <v>6</v>
      </c>
      <c r="H182" s="170">
        <f t="shared" si="15"/>
        <v>28.58</v>
      </c>
      <c r="I182" s="17">
        <f t="shared" si="13"/>
        <v>114.32</v>
      </c>
      <c r="J182" s="150"/>
      <c r="K182" s="50"/>
      <c r="L182" s="16"/>
    </row>
    <row r="183" spans="1:12" ht="19.5">
      <c r="A183" s="3"/>
      <c r="B183" s="96" t="s">
        <v>360</v>
      </c>
      <c r="C183" s="97" t="s">
        <v>312</v>
      </c>
      <c r="D183" s="138">
        <v>23.43</v>
      </c>
      <c r="E183" s="204" t="s">
        <v>311</v>
      </c>
      <c r="F183" s="99">
        <v>5</v>
      </c>
      <c r="G183" s="100" t="s">
        <v>6</v>
      </c>
      <c r="H183" s="170">
        <f t="shared" si="15"/>
        <v>28.58</v>
      </c>
      <c r="I183" s="17">
        <f t="shared" si="13"/>
        <v>142.9</v>
      </c>
      <c r="J183" s="150"/>
      <c r="K183" s="50"/>
      <c r="L183" s="16"/>
    </row>
    <row r="184" spans="1:12" ht="19.5">
      <c r="A184" s="3"/>
      <c r="B184" s="96" t="s">
        <v>361</v>
      </c>
      <c r="C184" s="97" t="s">
        <v>81</v>
      </c>
      <c r="D184" s="138">
        <v>8.84</v>
      </c>
      <c r="E184" s="204" t="s">
        <v>82</v>
      </c>
      <c r="F184" s="99">
        <v>2</v>
      </c>
      <c r="G184" s="100" t="s">
        <v>6</v>
      </c>
      <c r="H184" s="170">
        <f t="shared" si="15"/>
        <v>10.78</v>
      </c>
      <c r="I184" s="17">
        <f t="shared" si="13"/>
        <v>21.56</v>
      </c>
      <c r="J184" s="150"/>
      <c r="K184" s="50"/>
      <c r="L184" s="16"/>
    </row>
    <row r="185" spans="1:12" ht="19.5">
      <c r="A185" s="3"/>
      <c r="B185" s="96" t="s">
        <v>362</v>
      </c>
      <c r="C185" s="97" t="s">
        <v>313</v>
      </c>
      <c r="D185" s="138">
        <v>3.44</v>
      </c>
      <c r="E185" s="204" t="s">
        <v>58</v>
      </c>
      <c r="F185" s="99">
        <v>27</v>
      </c>
      <c r="G185" s="100" t="s">
        <v>6</v>
      </c>
      <c r="H185" s="170">
        <f t="shared" si="15"/>
        <v>4.2</v>
      </c>
      <c r="I185" s="17">
        <f t="shared" si="13"/>
        <v>113.4</v>
      </c>
      <c r="J185" s="150"/>
      <c r="K185" s="50"/>
      <c r="L185" s="16"/>
    </row>
    <row r="186" spans="1:12" ht="19.5">
      <c r="A186" s="3"/>
      <c r="B186" s="96" t="s">
        <v>363</v>
      </c>
      <c r="C186" s="97" t="s">
        <v>314</v>
      </c>
      <c r="D186" s="138">
        <v>1.57</v>
      </c>
      <c r="E186" s="204" t="s">
        <v>83</v>
      </c>
      <c r="F186" s="99">
        <v>20</v>
      </c>
      <c r="G186" s="100" t="s">
        <v>6</v>
      </c>
      <c r="H186" s="170">
        <f t="shared" si="15"/>
        <v>1.92</v>
      </c>
      <c r="I186" s="17">
        <f t="shared" si="13"/>
        <v>38.4</v>
      </c>
      <c r="J186" s="150"/>
      <c r="K186" s="50"/>
      <c r="L186" s="16"/>
    </row>
    <row r="187" spans="1:12" ht="19.5">
      <c r="A187" s="3"/>
      <c r="B187" s="96" t="s">
        <v>364</v>
      </c>
      <c r="C187" s="97" t="s">
        <v>316</v>
      </c>
      <c r="D187" s="138">
        <v>1.57</v>
      </c>
      <c r="E187" s="204" t="s">
        <v>315</v>
      </c>
      <c r="F187" s="99">
        <v>3</v>
      </c>
      <c r="G187" s="100" t="s">
        <v>6</v>
      </c>
      <c r="H187" s="170">
        <f t="shared" si="15"/>
        <v>1.92</v>
      </c>
      <c r="I187" s="17">
        <f t="shared" si="13"/>
        <v>5.76</v>
      </c>
      <c r="J187" s="150"/>
      <c r="K187" s="50"/>
      <c r="L187" s="16"/>
    </row>
    <row r="188" spans="1:12" ht="19.5">
      <c r="A188" s="3"/>
      <c r="B188" s="96" t="s">
        <v>365</v>
      </c>
      <c r="C188" s="97">
        <v>89625</v>
      </c>
      <c r="D188" s="138">
        <v>14.03</v>
      </c>
      <c r="E188" s="204" t="s">
        <v>319</v>
      </c>
      <c r="F188" s="99">
        <v>5</v>
      </c>
      <c r="G188" s="100" t="s">
        <v>6</v>
      </c>
      <c r="H188" s="170">
        <f t="shared" si="15"/>
        <v>17.12</v>
      </c>
      <c r="I188" s="17">
        <f t="shared" si="13"/>
        <v>85.6</v>
      </c>
      <c r="J188" s="150"/>
      <c r="K188" s="50"/>
      <c r="L188" s="16"/>
    </row>
    <row r="189" spans="1:12" ht="19.5">
      <c r="A189" s="3"/>
      <c r="B189" s="96" t="s">
        <v>366</v>
      </c>
      <c r="C189" s="97" t="s">
        <v>317</v>
      </c>
      <c r="D189" s="138">
        <v>9.19</v>
      </c>
      <c r="E189" s="211" t="s">
        <v>318</v>
      </c>
      <c r="F189" s="99">
        <v>5</v>
      </c>
      <c r="G189" s="100" t="s">
        <v>6</v>
      </c>
      <c r="H189" s="170">
        <f t="shared" si="15"/>
        <v>11.21</v>
      </c>
      <c r="I189" s="17">
        <f t="shared" si="13"/>
        <v>56.05</v>
      </c>
      <c r="J189" s="150"/>
      <c r="K189" s="50"/>
      <c r="L189" s="16"/>
    </row>
    <row r="190" spans="1:12" ht="19.5">
      <c r="A190" s="3"/>
      <c r="B190" s="96" t="s">
        <v>367</v>
      </c>
      <c r="C190" s="97" t="s">
        <v>320</v>
      </c>
      <c r="D190" s="138">
        <v>8.29</v>
      </c>
      <c r="E190" s="211" t="s">
        <v>321</v>
      </c>
      <c r="F190" s="99">
        <v>3</v>
      </c>
      <c r="G190" s="100" t="s">
        <v>6</v>
      </c>
      <c r="H190" s="170">
        <f t="shared" si="15"/>
        <v>10.11</v>
      </c>
      <c r="I190" s="17">
        <f t="shared" si="13"/>
        <v>30.33</v>
      </c>
      <c r="J190" s="150"/>
      <c r="K190" s="50"/>
      <c r="L190" s="16"/>
    </row>
    <row r="191" spans="1:12" ht="33">
      <c r="A191" s="3"/>
      <c r="B191" s="96" t="s">
        <v>368</v>
      </c>
      <c r="C191" s="97" t="s">
        <v>322</v>
      </c>
      <c r="D191" s="138">
        <v>1.84</v>
      </c>
      <c r="E191" s="211" t="s">
        <v>323</v>
      </c>
      <c r="F191" s="99">
        <v>13</v>
      </c>
      <c r="G191" s="100" t="s">
        <v>6</v>
      </c>
      <c r="H191" s="170">
        <f t="shared" si="15"/>
        <v>2.24</v>
      </c>
      <c r="I191" s="17">
        <f t="shared" si="13"/>
        <v>29.12</v>
      </c>
      <c r="J191" s="150"/>
      <c r="K191" s="50"/>
      <c r="L191" s="16"/>
    </row>
    <row r="192" spans="1:12" ht="19.5">
      <c r="A192" s="3"/>
      <c r="B192" s="96" t="s">
        <v>369</v>
      </c>
      <c r="C192" s="97">
        <v>89710</v>
      </c>
      <c r="D192" s="138">
        <v>7.65</v>
      </c>
      <c r="E192" s="211" t="s">
        <v>324</v>
      </c>
      <c r="F192" s="99">
        <v>2</v>
      </c>
      <c r="G192" s="100" t="s">
        <v>6</v>
      </c>
      <c r="H192" s="170">
        <f t="shared" si="15"/>
        <v>9.33</v>
      </c>
      <c r="I192" s="17">
        <f t="shared" si="13"/>
        <v>18.66</v>
      </c>
      <c r="J192" s="150"/>
      <c r="K192" s="50"/>
      <c r="L192" s="16"/>
    </row>
    <row r="193" spans="1:12" ht="33">
      <c r="A193" s="3"/>
      <c r="B193" s="96" t="s">
        <v>370</v>
      </c>
      <c r="C193" s="97">
        <v>89709</v>
      </c>
      <c r="D193" s="138">
        <v>7.8</v>
      </c>
      <c r="E193" s="211" t="s">
        <v>325</v>
      </c>
      <c r="F193" s="99">
        <v>5</v>
      </c>
      <c r="G193" s="100" t="s">
        <v>6</v>
      </c>
      <c r="H193" s="170">
        <f t="shared" si="15"/>
        <v>9.52</v>
      </c>
      <c r="I193" s="17">
        <f t="shared" si="13"/>
        <v>47.6</v>
      </c>
      <c r="J193" s="150"/>
      <c r="K193" s="50"/>
      <c r="L193" s="16"/>
    </row>
    <row r="194" spans="1:12" ht="19.5">
      <c r="A194" s="3"/>
      <c r="B194" s="96" t="s">
        <v>371</v>
      </c>
      <c r="C194" s="97" t="s">
        <v>45</v>
      </c>
      <c r="D194" s="138">
        <v>1.46</v>
      </c>
      <c r="E194" s="204" t="s">
        <v>42</v>
      </c>
      <c r="F194" s="99">
        <v>12</v>
      </c>
      <c r="G194" s="100" t="s">
        <v>6</v>
      </c>
      <c r="H194" s="170">
        <f t="shared" si="15"/>
        <v>1.78</v>
      </c>
      <c r="I194" s="17">
        <f t="shared" si="13"/>
        <v>21.36</v>
      </c>
      <c r="J194" s="150"/>
      <c r="K194" s="50"/>
      <c r="L194" s="16"/>
    </row>
    <row r="195" spans="1:12" ht="19.5">
      <c r="A195" s="8"/>
      <c r="B195" s="92" t="s">
        <v>372</v>
      </c>
      <c r="C195" s="36"/>
      <c r="D195" s="36"/>
      <c r="E195" s="11" t="s">
        <v>156</v>
      </c>
      <c r="F195" s="155"/>
      <c r="G195" s="100"/>
      <c r="H195" s="170"/>
      <c r="I195" s="17">
        <f t="shared" si="13"/>
        <v>0</v>
      </c>
      <c r="J195" s="150"/>
      <c r="K195" s="50"/>
      <c r="L195" s="16"/>
    </row>
    <row r="196" spans="1:12" ht="19.5">
      <c r="A196" s="35"/>
      <c r="B196" s="96" t="s">
        <v>373</v>
      </c>
      <c r="C196" s="97" t="s">
        <v>258</v>
      </c>
      <c r="D196" s="101">
        <v>1606.1</v>
      </c>
      <c r="E196" s="139" t="s">
        <v>259</v>
      </c>
      <c r="F196" s="99">
        <v>1</v>
      </c>
      <c r="G196" s="100" t="s">
        <v>6</v>
      </c>
      <c r="H196" s="170">
        <f aca="true" t="shared" si="16" ref="H196:H208">SUM(D196*1.22)</f>
        <v>1959.44</v>
      </c>
      <c r="I196" s="17">
        <f t="shared" si="13"/>
        <v>1959.44</v>
      </c>
      <c r="J196" s="150"/>
      <c r="K196" s="50"/>
      <c r="L196" s="16"/>
    </row>
    <row r="197" spans="1:12" ht="19.5">
      <c r="A197" s="3"/>
      <c r="B197" s="96" t="s">
        <v>374</v>
      </c>
      <c r="C197" s="97">
        <v>89446</v>
      </c>
      <c r="D197" s="138">
        <v>3</v>
      </c>
      <c r="E197" s="165" t="s">
        <v>25</v>
      </c>
      <c r="F197" s="99">
        <v>62</v>
      </c>
      <c r="G197" s="100" t="s">
        <v>15</v>
      </c>
      <c r="H197" s="170">
        <f t="shared" si="16"/>
        <v>3.66</v>
      </c>
      <c r="I197" s="17">
        <f t="shared" si="13"/>
        <v>226.92</v>
      </c>
      <c r="J197" s="150"/>
      <c r="K197" s="50"/>
      <c r="L197" s="16"/>
    </row>
    <row r="198" spans="1:12" ht="19.5">
      <c r="A198" s="8"/>
      <c r="B198" s="96" t="s">
        <v>375</v>
      </c>
      <c r="C198" s="97">
        <v>89447</v>
      </c>
      <c r="D198" s="138">
        <v>6.17</v>
      </c>
      <c r="E198" s="165" t="s">
        <v>138</v>
      </c>
      <c r="F198" s="99">
        <v>64</v>
      </c>
      <c r="G198" s="100" t="s">
        <v>15</v>
      </c>
      <c r="H198" s="170">
        <f t="shared" si="16"/>
        <v>7.53</v>
      </c>
      <c r="I198" s="17">
        <f t="shared" si="13"/>
        <v>481.92</v>
      </c>
      <c r="J198" s="150"/>
      <c r="K198" s="50"/>
      <c r="L198" s="16"/>
    </row>
    <row r="199" spans="1:12" ht="19.5">
      <c r="A199" s="8"/>
      <c r="B199" s="96" t="s">
        <v>376</v>
      </c>
      <c r="C199" s="97" t="s">
        <v>97</v>
      </c>
      <c r="D199" s="138">
        <v>2.43</v>
      </c>
      <c r="E199" s="165" t="s">
        <v>283</v>
      </c>
      <c r="F199" s="99">
        <v>7</v>
      </c>
      <c r="G199" s="100" t="s">
        <v>6</v>
      </c>
      <c r="H199" s="170">
        <f t="shared" si="16"/>
        <v>2.96</v>
      </c>
      <c r="I199" s="17">
        <f t="shared" si="13"/>
        <v>20.72</v>
      </c>
      <c r="J199" s="150"/>
      <c r="K199" s="50"/>
      <c r="L199" s="16"/>
    </row>
    <row r="200" spans="1:12" ht="19.5">
      <c r="A200" s="8"/>
      <c r="B200" s="96" t="s">
        <v>377</v>
      </c>
      <c r="C200" s="97">
        <v>89481</v>
      </c>
      <c r="D200" s="138">
        <v>3.25</v>
      </c>
      <c r="E200" s="165" t="s">
        <v>49</v>
      </c>
      <c r="F200" s="99">
        <v>6</v>
      </c>
      <c r="G200" s="100" t="s">
        <v>6</v>
      </c>
      <c r="H200" s="170">
        <f t="shared" si="16"/>
        <v>3.97</v>
      </c>
      <c r="I200" s="17">
        <f t="shared" si="13"/>
        <v>23.82</v>
      </c>
      <c r="J200" s="150"/>
      <c r="K200" s="50"/>
      <c r="L200" s="16"/>
    </row>
    <row r="201" spans="1:12" ht="19.5">
      <c r="A201" s="8"/>
      <c r="B201" s="96" t="s">
        <v>378</v>
      </c>
      <c r="C201" s="97">
        <v>89492</v>
      </c>
      <c r="D201" s="138">
        <v>4.83</v>
      </c>
      <c r="E201" s="165" t="s">
        <v>139</v>
      </c>
      <c r="F201" s="99">
        <v>1</v>
      </c>
      <c r="G201" s="100" t="s">
        <v>6</v>
      </c>
      <c r="H201" s="170">
        <f t="shared" si="16"/>
        <v>5.89</v>
      </c>
      <c r="I201" s="17">
        <f t="shared" si="13"/>
        <v>5.89</v>
      </c>
      <c r="J201" s="150"/>
      <c r="K201" s="50"/>
      <c r="L201" s="16"/>
    </row>
    <row r="202" spans="1:12" ht="19.5">
      <c r="A202" s="3"/>
      <c r="B202" s="96" t="s">
        <v>379</v>
      </c>
      <c r="C202" s="97">
        <v>89617</v>
      </c>
      <c r="D202" s="138">
        <v>4.64</v>
      </c>
      <c r="E202" s="165" t="s">
        <v>285</v>
      </c>
      <c r="F202" s="99">
        <v>26</v>
      </c>
      <c r="G202" s="100" t="s">
        <v>6</v>
      </c>
      <c r="H202" s="170">
        <f t="shared" si="16"/>
        <v>5.66</v>
      </c>
      <c r="I202" s="17">
        <f t="shared" si="13"/>
        <v>147.16</v>
      </c>
      <c r="J202" s="150"/>
      <c r="K202" s="50"/>
      <c r="L202" s="16"/>
    </row>
    <row r="203" spans="1:12" ht="19.5">
      <c r="A203" s="3"/>
      <c r="B203" s="96" t="s">
        <v>380</v>
      </c>
      <c r="C203" s="97">
        <v>89620</v>
      </c>
      <c r="D203" s="138">
        <v>7.44</v>
      </c>
      <c r="E203" s="165" t="s">
        <v>286</v>
      </c>
      <c r="F203" s="99">
        <v>6</v>
      </c>
      <c r="G203" s="100" t="s">
        <v>6</v>
      </c>
      <c r="H203" s="170">
        <f t="shared" si="16"/>
        <v>9.08</v>
      </c>
      <c r="I203" s="17">
        <f t="shared" si="13"/>
        <v>54.48</v>
      </c>
      <c r="J203" s="150"/>
      <c r="K203" s="50"/>
      <c r="L203" s="16"/>
    </row>
    <row r="204" spans="1:12" ht="19.5">
      <c r="A204" s="3"/>
      <c r="B204" s="96" t="s">
        <v>381</v>
      </c>
      <c r="C204" s="97">
        <v>90373</v>
      </c>
      <c r="D204" s="138">
        <v>9.82</v>
      </c>
      <c r="E204" s="165" t="s">
        <v>284</v>
      </c>
      <c r="F204" s="99">
        <v>13</v>
      </c>
      <c r="G204" s="100" t="s">
        <v>6</v>
      </c>
      <c r="H204" s="170">
        <f t="shared" si="16"/>
        <v>11.98</v>
      </c>
      <c r="I204" s="17">
        <f t="shared" si="13"/>
        <v>155.74</v>
      </c>
      <c r="J204" s="150"/>
      <c r="K204" s="50"/>
      <c r="L204" s="16"/>
    </row>
    <row r="205" spans="1:12" ht="19.5">
      <c r="A205" s="3"/>
      <c r="B205" s="96" t="s">
        <v>382</v>
      </c>
      <c r="C205" s="97">
        <v>89622</v>
      </c>
      <c r="D205" s="138">
        <v>8.67</v>
      </c>
      <c r="E205" s="165" t="s">
        <v>287</v>
      </c>
      <c r="F205" s="99">
        <v>2</v>
      </c>
      <c r="G205" s="100" t="s">
        <v>6</v>
      </c>
      <c r="H205" s="170">
        <f t="shared" si="16"/>
        <v>10.58</v>
      </c>
      <c r="I205" s="17">
        <f t="shared" si="13"/>
        <v>21.16</v>
      </c>
      <c r="J205" s="150"/>
      <c r="K205" s="50"/>
      <c r="L205" s="16"/>
    </row>
    <row r="206" spans="1:12" ht="42.75" customHeight="1">
      <c r="A206" s="3"/>
      <c r="B206" s="96" t="s">
        <v>383</v>
      </c>
      <c r="C206" s="97">
        <v>94706</v>
      </c>
      <c r="D206" s="138">
        <v>26.22</v>
      </c>
      <c r="E206" s="204" t="s">
        <v>288</v>
      </c>
      <c r="F206" s="99">
        <v>1</v>
      </c>
      <c r="G206" s="100" t="s">
        <v>6</v>
      </c>
      <c r="H206" s="170">
        <f t="shared" si="16"/>
        <v>31.99</v>
      </c>
      <c r="I206" s="17">
        <f t="shared" si="13"/>
        <v>31.99</v>
      </c>
      <c r="J206" s="150"/>
      <c r="K206" s="50"/>
      <c r="L206" s="16"/>
    </row>
    <row r="207" spans="1:12" ht="19.5">
      <c r="A207" s="3"/>
      <c r="B207" s="96" t="s">
        <v>384</v>
      </c>
      <c r="C207" s="97">
        <v>89352</v>
      </c>
      <c r="D207" s="138">
        <v>30.06</v>
      </c>
      <c r="E207" s="165" t="s">
        <v>140</v>
      </c>
      <c r="F207" s="99">
        <v>6</v>
      </c>
      <c r="G207" s="100" t="s">
        <v>6</v>
      </c>
      <c r="H207" s="170">
        <f t="shared" si="16"/>
        <v>36.67</v>
      </c>
      <c r="I207" s="17">
        <f t="shared" si="13"/>
        <v>220.02</v>
      </c>
      <c r="J207" s="150"/>
      <c r="K207" s="50"/>
      <c r="L207" s="16"/>
    </row>
    <row r="208" spans="1:12" ht="20.25" thickBot="1">
      <c r="A208" s="3"/>
      <c r="B208" s="96" t="s">
        <v>385</v>
      </c>
      <c r="C208" s="97">
        <v>89349</v>
      </c>
      <c r="D208" s="138">
        <v>23.39</v>
      </c>
      <c r="E208" s="165" t="s">
        <v>289</v>
      </c>
      <c r="F208" s="99">
        <v>2</v>
      </c>
      <c r="G208" s="100" t="s">
        <v>6</v>
      </c>
      <c r="H208" s="170">
        <f t="shared" si="16"/>
        <v>28.54</v>
      </c>
      <c r="I208" s="17">
        <f t="shared" si="13"/>
        <v>57.08</v>
      </c>
      <c r="J208" s="150"/>
      <c r="K208" s="50"/>
      <c r="L208" s="16"/>
    </row>
    <row r="209" spans="1:12" ht="20.25" thickBot="1">
      <c r="A209" s="3"/>
      <c r="B209" s="106"/>
      <c r="C209" s="107"/>
      <c r="D209" s="107"/>
      <c r="E209" s="108" t="s">
        <v>446</v>
      </c>
      <c r="F209" s="109"/>
      <c r="G209" s="110"/>
      <c r="H209" s="111"/>
      <c r="I209" s="112"/>
      <c r="J209" s="113">
        <f>SUM(I145:I208)</f>
        <v>41403.13</v>
      </c>
      <c r="K209" s="50"/>
      <c r="L209" s="16"/>
    </row>
    <row r="210" spans="1:12" ht="19.5">
      <c r="A210" s="3"/>
      <c r="B210" s="92" t="s">
        <v>386</v>
      </c>
      <c r="C210" s="114"/>
      <c r="D210" s="114"/>
      <c r="E210" s="158" t="s">
        <v>390</v>
      </c>
      <c r="F210" s="116"/>
      <c r="G210" s="128"/>
      <c r="H210" s="129"/>
      <c r="I210" s="116"/>
      <c r="J210" s="131"/>
      <c r="K210" s="50"/>
      <c r="L210" s="16"/>
    </row>
    <row r="211" spans="1:12" ht="19.5">
      <c r="A211" s="3"/>
      <c r="B211" s="96" t="s">
        <v>387</v>
      </c>
      <c r="C211" s="151" t="s">
        <v>395</v>
      </c>
      <c r="D211" s="138">
        <v>30</v>
      </c>
      <c r="E211" s="165" t="s">
        <v>396</v>
      </c>
      <c r="F211" s="99">
        <v>1</v>
      </c>
      <c r="G211" s="100" t="s">
        <v>6</v>
      </c>
      <c r="H211" s="170">
        <f>SUM(D211*1)</f>
        <v>30</v>
      </c>
      <c r="I211" s="17">
        <f aca="true" t="shared" si="17" ref="I211:I216">SUM(F211*H211)</f>
        <v>30</v>
      </c>
      <c r="J211" s="131"/>
      <c r="K211" s="50"/>
      <c r="L211" s="16"/>
    </row>
    <row r="212" spans="1:12" ht="19.5">
      <c r="A212" s="3"/>
      <c r="B212" s="96" t="s">
        <v>398</v>
      </c>
      <c r="C212" s="151" t="s">
        <v>395</v>
      </c>
      <c r="D212" s="138">
        <v>30</v>
      </c>
      <c r="E212" s="165" t="s">
        <v>391</v>
      </c>
      <c r="F212" s="99">
        <v>1</v>
      </c>
      <c r="G212" s="100" t="s">
        <v>6</v>
      </c>
      <c r="H212" s="170">
        <f>SUM(D212*1)</f>
        <v>30</v>
      </c>
      <c r="I212" s="17">
        <f t="shared" si="17"/>
        <v>30</v>
      </c>
      <c r="J212" s="131"/>
      <c r="K212" s="50"/>
      <c r="L212" s="16"/>
    </row>
    <row r="213" spans="1:12" ht="19.5">
      <c r="A213" s="3"/>
      <c r="B213" s="96" t="s">
        <v>399</v>
      </c>
      <c r="C213" s="97">
        <v>72553</v>
      </c>
      <c r="D213" s="138">
        <v>108.51</v>
      </c>
      <c r="E213" s="165" t="s">
        <v>394</v>
      </c>
      <c r="F213" s="99">
        <v>4</v>
      </c>
      <c r="G213" s="100" t="s">
        <v>6</v>
      </c>
      <c r="H213" s="170">
        <f>SUM(D213*1.22)</f>
        <v>132.38</v>
      </c>
      <c r="I213" s="17">
        <f t="shared" si="17"/>
        <v>529.52</v>
      </c>
      <c r="J213" s="131"/>
      <c r="K213" s="50"/>
      <c r="L213" s="16"/>
    </row>
    <row r="214" spans="1:12" ht="19.5">
      <c r="A214" s="3"/>
      <c r="B214" s="96" t="s">
        <v>400</v>
      </c>
      <c r="C214" s="151" t="s">
        <v>395</v>
      </c>
      <c r="D214" s="138">
        <v>20</v>
      </c>
      <c r="E214" s="165" t="s">
        <v>392</v>
      </c>
      <c r="F214" s="99">
        <v>4</v>
      </c>
      <c r="G214" s="100" t="s">
        <v>6</v>
      </c>
      <c r="H214" s="170">
        <f>SUM(D214*1)</f>
        <v>20</v>
      </c>
      <c r="I214" s="17">
        <f t="shared" si="17"/>
        <v>80</v>
      </c>
      <c r="J214" s="131"/>
      <c r="K214" s="50"/>
      <c r="L214" s="16"/>
    </row>
    <row r="215" spans="1:12" ht="19.5">
      <c r="A215" s="3"/>
      <c r="B215" s="96" t="s">
        <v>401</v>
      </c>
      <c r="C215" s="151" t="s">
        <v>395</v>
      </c>
      <c r="D215" s="138">
        <v>20</v>
      </c>
      <c r="E215" s="165" t="s">
        <v>393</v>
      </c>
      <c r="F215" s="99">
        <v>4</v>
      </c>
      <c r="G215" s="100" t="s">
        <v>6</v>
      </c>
      <c r="H215" s="170">
        <f>SUM(D215*1)</f>
        <v>20</v>
      </c>
      <c r="I215" s="17">
        <f t="shared" si="17"/>
        <v>80</v>
      </c>
      <c r="J215" s="131"/>
      <c r="K215" s="50"/>
      <c r="L215" s="16"/>
    </row>
    <row r="216" spans="1:12" ht="20.25" thickBot="1">
      <c r="A216" s="3"/>
      <c r="B216" s="96" t="s">
        <v>402</v>
      </c>
      <c r="C216" s="151" t="s">
        <v>395</v>
      </c>
      <c r="D216" s="138">
        <v>250</v>
      </c>
      <c r="E216" s="140" t="s">
        <v>397</v>
      </c>
      <c r="F216" s="99">
        <v>2</v>
      </c>
      <c r="G216" s="100" t="s">
        <v>6</v>
      </c>
      <c r="H216" s="170">
        <f>SUM(D216*1)</f>
        <v>250</v>
      </c>
      <c r="I216" s="17">
        <f t="shared" si="17"/>
        <v>500</v>
      </c>
      <c r="J216" s="131"/>
      <c r="K216" s="50"/>
      <c r="L216" s="16"/>
    </row>
    <row r="217" spans="1:12" ht="20.25" thickBot="1">
      <c r="A217" s="3"/>
      <c r="B217" s="106"/>
      <c r="C217" s="107"/>
      <c r="D217" s="107"/>
      <c r="E217" s="108" t="s">
        <v>446</v>
      </c>
      <c r="F217" s="109"/>
      <c r="G217" s="110"/>
      <c r="H217" s="111"/>
      <c r="I217" s="112"/>
      <c r="J217" s="113">
        <f>SUM(I211:I216)</f>
        <v>1249.52</v>
      </c>
      <c r="K217" s="50"/>
      <c r="L217" s="16"/>
    </row>
    <row r="218" spans="1:12" ht="19.5">
      <c r="A218" s="3"/>
      <c r="B218" s="92" t="s">
        <v>388</v>
      </c>
      <c r="C218" s="97"/>
      <c r="D218" s="97"/>
      <c r="E218" s="147" t="s">
        <v>444</v>
      </c>
      <c r="F218" s="155"/>
      <c r="G218" s="173"/>
      <c r="H218" s="19"/>
      <c r="I218" s="17"/>
      <c r="J218" s="14"/>
      <c r="K218" s="50"/>
      <c r="L218" s="16"/>
    </row>
    <row r="219" spans="1:12" ht="19.5">
      <c r="A219" s="3"/>
      <c r="B219" s="92" t="s">
        <v>403</v>
      </c>
      <c r="C219" s="37"/>
      <c r="D219" s="38"/>
      <c r="E219" s="11" t="s">
        <v>454</v>
      </c>
      <c r="F219" s="40"/>
      <c r="G219" s="13"/>
      <c r="H219" s="19"/>
      <c r="I219" s="17"/>
      <c r="J219" s="14"/>
      <c r="K219" s="50"/>
      <c r="L219" s="16"/>
    </row>
    <row r="220" spans="1:12" ht="19.5">
      <c r="A220" s="3"/>
      <c r="B220" s="96" t="s">
        <v>404</v>
      </c>
      <c r="C220" s="37"/>
      <c r="D220" s="101">
        <v>0</v>
      </c>
      <c r="E220" s="16" t="s">
        <v>447</v>
      </c>
      <c r="F220" s="99">
        <v>1</v>
      </c>
      <c r="G220" s="100" t="s">
        <v>6</v>
      </c>
      <c r="H220" s="17">
        <v>111798.41</v>
      </c>
      <c r="I220" s="17">
        <f>H220</f>
        <v>111798.41</v>
      </c>
      <c r="J220" s="14"/>
      <c r="K220" s="50"/>
      <c r="L220" s="16"/>
    </row>
    <row r="221" spans="1:12" ht="20.25" thickBot="1">
      <c r="A221" s="3"/>
      <c r="B221" s="96" t="s">
        <v>405</v>
      </c>
      <c r="C221" s="37"/>
      <c r="D221" s="101">
        <v>0</v>
      </c>
      <c r="E221" s="16" t="s">
        <v>455</v>
      </c>
      <c r="F221" s="99">
        <v>1</v>
      </c>
      <c r="G221" s="100" t="s">
        <v>6</v>
      </c>
      <c r="H221" s="17">
        <v>772095.12</v>
      </c>
      <c r="I221" s="17">
        <f>H221</f>
        <v>772095.12</v>
      </c>
      <c r="J221" s="14"/>
      <c r="K221" s="50"/>
      <c r="L221" s="16"/>
    </row>
    <row r="222" spans="1:12" ht="20.25" thickBot="1">
      <c r="A222" s="8"/>
      <c r="B222" s="28"/>
      <c r="C222" s="39"/>
      <c r="D222" s="39"/>
      <c r="E222" s="108" t="s">
        <v>446</v>
      </c>
      <c r="F222" s="109"/>
      <c r="G222" s="110"/>
      <c r="H222" s="111"/>
      <c r="I222" s="112"/>
      <c r="J222" s="113">
        <f>SUM(I220:I221)</f>
        <v>883893.53</v>
      </c>
      <c r="K222" s="50"/>
      <c r="L222" s="16"/>
    </row>
    <row r="223" spans="1:12" ht="19.5">
      <c r="A223" s="8"/>
      <c r="B223" s="92" t="s">
        <v>389</v>
      </c>
      <c r="C223" s="144"/>
      <c r="D223" s="144"/>
      <c r="E223" s="147" t="s">
        <v>458</v>
      </c>
      <c r="F223" s="41"/>
      <c r="G223" s="18"/>
      <c r="H223" s="19"/>
      <c r="I223" s="17"/>
      <c r="J223" s="95"/>
      <c r="K223" s="50"/>
      <c r="L223" s="16"/>
    </row>
    <row r="224" spans="1:12" ht="20.25" thickBot="1">
      <c r="A224" s="8"/>
      <c r="B224" s="96" t="s">
        <v>415</v>
      </c>
      <c r="C224" s="36"/>
      <c r="D224" s="101">
        <v>0</v>
      </c>
      <c r="E224" s="16" t="s">
        <v>141</v>
      </c>
      <c r="F224" s="99">
        <v>1</v>
      </c>
      <c r="G224" s="100" t="s">
        <v>6</v>
      </c>
      <c r="H224" s="17">
        <v>71050.52</v>
      </c>
      <c r="I224" s="17">
        <f>H224</f>
        <v>71050.52</v>
      </c>
      <c r="J224" s="14"/>
      <c r="K224" s="50"/>
      <c r="L224" s="16"/>
    </row>
    <row r="225" spans="1:12" ht="20.25" thickBot="1">
      <c r="A225" s="8"/>
      <c r="B225" s="106"/>
      <c r="C225" s="125"/>
      <c r="D225" s="125"/>
      <c r="E225" s="108" t="s">
        <v>446</v>
      </c>
      <c r="F225" s="109"/>
      <c r="G225" s="110"/>
      <c r="H225" s="111"/>
      <c r="I225" s="112"/>
      <c r="J225" s="161">
        <f>SUM(I224:I224)</f>
        <v>71050.52</v>
      </c>
      <c r="K225" s="50"/>
      <c r="L225" s="16"/>
    </row>
    <row r="226" spans="2:12" ht="19.5">
      <c r="B226" s="92" t="s">
        <v>416</v>
      </c>
      <c r="C226" s="169"/>
      <c r="D226" s="169"/>
      <c r="E226" s="147" t="s">
        <v>75</v>
      </c>
      <c r="F226" s="41"/>
      <c r="G226" s="18"/>
      <c r="H226" s="19"/>
      <c r="I226" s="17"/>
      <c r="J226" s="14"/>
      <c r="K226" s="50"/>
      <c r="L226" s="16"/>
    </row>
    <row r="227" spans="2:12" ht="20.25" thickBot="1">
      <c r="B227" s="96" t="s">
        <v>417</v>
      </c>
      <c r="C227" s="97">
        <v>88316</v>
      </c>
      <c r="D227" s="138">
        <v>14.66</v>
      </c>
      <c r="E227" s="139" t="s">
        <v>137</v>
      </c>
      <c r="F227" s="99">
        <v>40</v>
      </c>
      <c r="G227" s="100" t="s">
        <v>459</v>
      </c>
      <c r="H227" s="19">
        <f>SUM(D227*1.22)</f>
        <v>17.89</v>
      </c>
      <c r="I227" s="17">
        <f>SUM(F227*H227)</f>
        <v>715.6</v>
      </c>
      <c r="J227" s="14"/>
      <c r="K227" s="50"/>
      <c r="L227" s="16"/>
    </row>
    <row r="228" spans="2:12" ht="20.25" thickBot="1">
      <c r="B228" s="106"/>
      <c r="C228" s="174"/>
      <c r="D228" s="174"/>
      <c r="E228" s="108" t="s">
        <v>446</v>
      </c>
      <c r="F228" s="109"/>
      <c r="G228" s="110"/>
      <c r="H228" s="111"/>
      <c r="I228" s="112"/>
      <c r="J228" s="113">
        <f>SUM(I227)</f>
        <v>715.6</v>
      </c>
      <c r="K228" s="50"/>
      <c r="L228" s="16"/>
    </row>
    <row r="229" spans="2:12" ht="20.25" thickBot="1">
      <c r="B229" s="106"/>
      <c r="C229" s="174"/>
      <c r="D229" s="174"/>
      <c r="E229" s="29"/>
      <c r="F229" s="30"/>
      <c r="G229" s="31"/>
      <c r="H229" s="32"/>
      <c r="I229" s="30"/>
      <c r="J229" s="20"/>
      <c r="K229" s="50"/>
      <c r="L229" s="16"/>
    </row>
    <row r="230" spans="2:12" ht="20.25" thickBot="1">
      <c r="B230" s="175"/>
      <c r="C230" s="176"/>
      <c r="D230" s="176"/>
      <c r="E230" s="176" t="s">
        <v>456</v>
      </c>
      <c r="F230" s="177"/>
      <c r="G230" s="178"/>
      <c r="H230" s="179"/>
      <c r="I230" s="180"/>
      <c r="J230" s="161">
        <f>SUM(J228,J225,J222,J217,J209,J142,J139,J135,J119,J105,J90,J86,J70,J59,J52,J47,J24,J18,J13)</f>
        <v>1518503.93</v>
      </c>
      <c r="K230" s="50"/>
      <c r="L230" s="16"/>
    </row>
    <row r="231" spans="2:12" ht="19.5">
      <c r="B231" s="147" t="s">
        <v>100</v>
      </c>
      <c r="C231" s="12"/>
      <c r="D231" s="181"/>
      <c r="E231" s="16"/>
      <c r="F231" s="17"/>
      <c r="G231" s="18"/>
      <c r="H231" s="19"/>
      <c r="I231" s="17"/>
      <c r="J231" s="17"/>
      <c r="K231" s="50"/>
      <c r="L231" s="16"/>
    </row>
    <row r="232" spans="2:12" ht="15.75">
      <c r="B232" s="16"/>
      <c r="C232" s="16"/>
      <c r="D232" s="16"/>
      <c r="E232" s="16"/>
      <c r="F232" s="16"/>
      <c r="G232" s="16"/>
      <c r="H232" s="16"/>
      <c r="I232" s="16"/>
      <c r="J232" s="17"/>
      <c r="K232" s="15"/>
      <c r="L232" s="16"/>
    </row>
    <row r="233" spans="2:12" ht="15.75">
      <c r="B233" s="16"/>
      <c r="C233" s="16"/>
      <c r="D233" s="16"/>
      <c r="E233" s="16"/>
      <c r="F233" s="16"/>
      <c r="G233" s="16"/>
      <c r="H233" s="16"/>
      <c r="I233" s="16"/>
      <c r="J233" s="16"/>
      <c r="K233" s="15"/>
      <c r="L233" s="16"/>
    </row>
    <row r="234" spans="2:12" ht="19.5">
      <c r="B234" s="16" t="s">
        <v>27</v>
      </c>
      <c r="C234" s="16"/>
      <c r="D234" s="16"/>
      <c r="E234" s="16"/>
      <c r="F234" s="182"/>
      <c r="G234" s="183"/>
      <c r="H234" s="184"/>
      <c r="I234" s="182"/>
      <c r="J234" s="17"/>
      <c r="K234" s="50"/>
      <c r="L234" s="16"/>
    </row>
    <row r="235" spans="2:12" ht="19.5">
      <c r="B235" s="16" t="s">
        <v>28</v>
      </c>
      <c r="C235" s="16"/>
      <c r="D235" s="16"/>
      <c r="E235" s="16"/>
      <c r="F235" s="185"/>
      <c r="G235" s="94"/>
      <c r="H235" s="19"/>
      <c r="I235" s="17"/>
      <c r="J235" s="17"/>
      <c r="K235" s="50"/>
      <c r="L235" s="16"/>
    </row>
    <row r="236" spans="2:12" ht="19.5">
      <c r="B236" s="16" t="s">
        <v>29</v>
      </c>
      <c r="C236" s="16"/>
      <c r="D236" s="16"/>
      <c r="E236" s="186" t="s">
        <v>445</v>
      </c>
      <c r="F236" s="12"/>
      <c r="G236" s="94"/>
      <c r="H236" s="19"/>
      <c r="I236" s="17"/>
      <c r="J236" s="17"/>
      <c r="K236" s="50"/>
      <c r="L236" s="16"/>
    </row>
    <row r="237" spans="2:12" ht="19.5">
      <c r="B237" s="16"/>
      <c r="C237" s="16"/>
      <c r="D237" s="16"/>
      <c r="E237" s="16"/>
      <c r="F237" s="12"/>
      <c r="G237" s="94"/>
      <c r="H237" s="19"/>
      <c r="I237" s="17"/>
      <c r="J237" s="17"/>
      <c r="K237" s="50"/>
      <c r="L237" s="16"/>
    </row>
    <row r="238" spans="2:12" ht="15.75">
      <c r="B238" s="16"/>
      <c r="C238" s="16"/>
      <c r="D238" s="16"/>
      <c r="E238" s="16"/>
      <c r="F238" s="17"/>
      <c r="G238" s="187" t="s">
        <v>24</v>
      </c>
      <c r="H238" s="94"/>
      <c r="I238" s="19"/>
      <c r="J238" s="17"/>
      <c r="K238" s="25"/>
      <c r="L238" s="16"/>
    </row>
    <row r="239" spans="2:12" ht="16.5" thickBot="1">
      <c r="B239" s="16"/>
      <c r="C239" s="16"/>
      <c r="D239" s="16"/>
      <c r="E239" s="16"/>
      <c r="F239" s="17"/>
      <c r="G239" s="188" t="s">
        <v>21</v>
      </c>
      <c r="H239" s="189"/>
      <c r="I239" s="190"/>
      <c r="J239" s="17"/>
      <c r="K239" s="25"/>
      <c r="L239" s="16"/>
    </row>
    <row r="240" spans="2:12" ht="15.75">
      <c r="B240" s="191" t="s">
        <v>158</v>
      </c>
      <c r="C240" s="158"/>
      <c r="D240" s="158"/>
      <c r="E240" s="192"/>
      <c r="F240" s="17"/>
      <c r="G240" s="187" t="s">
        <v>22</v>
      </c>
      <c r="H240" s="94"/>
      <c r="I240" s="19"/>
      <c r="J240" s="17"/>
      <c r="K240" s="22"/>
      <c r="L240" s="16"/>
    </row>
    <row r="241" spans="2:12" ht="16.5" thickBot="1">
      <c r="B241" s="193" t="s">
        <v>159</v>
      </c>
      <c r="C241" s="108"/>
      <c r="D241" s="108"/>
      <c r="E241" s="194"/>
      <c r="F241" s="17"/>
      <c r="G241" s="187" t="s">
        <v>23</v>
      </c>
      <c r="H241" s="94"/>
      <c r="I241" s="19"/>
      <c r="J241" s="17"/>
      <c r="K241" s="22"/>
      <c r="L241" s="16"/>
    </row>
    <row r="242" spans="2:12" ht="19.5">
      <c r="B242" s="16"/>
      <c r="C242" s="16"/>
      <c r="D242" s="16"/>
      <c r="E242" s="16"/>
      <c r="F242" s="195"/>
      <c r="G242" s="196"/>
      <c r="H242" s="19"/>
      <c r="I242" s="17"/>
      <c r="J242" s="17"/>
      <c r="K242" s="50"/>
      <c r="L242" s="16"/>
    </row>
    <row r="243" spans="2:12" ht="19.5">
      <c r="B243" s="16"/>
      <c r="C243" s="16"/>
      <c r="D243" s="16"/>
      <c r="E243" s="16"/>
      <c r="F243" s="17"/>
      <c r="G243" s="18"/>
      <c r="H243" s="19"/>
      <c r="I243" s="17"/>
      <c r="J243" s="17"/>
      <c r="K243" s="50"/>
      <c r="L243" s="16"/>
    </row>
    <row r="244" spans="2:12" ht="19.5">
      <c r="B244" s="16"/>
      <c r="C244" s="16"/>
      <c r="D244" s="16"/>
      <c r="E244" s="16"/>
      <c r="F244" s="195"/>
      <c r="G244" s="196"/>
      <c r="H244" s="19"/>
      <c r="I244" s="17"/>
      <c r="J244" s="197"/>
      <c r="K244" s="50"/>
      <c r="L244" s="16"/>
    </row>
    <row r="245" spans="2:12" ht="19.5">
      <c r="B245" s="198" t="s">
        <v>0</v>
      </c>
      <c r="C245" s="198"/>
      <c r="D245" s="198"/>
      <c r="E245" s="16"/>
      <c r="F245" s="199"/>
      <c r="G245" s="200"/>
      <c r="H245" s="201"/>
      <c r="I245" s="199"/>
      <c r="J245" s="199"/>
      <c r="K245" s="50"/>
      <c r="L245" s="16"/>
    </row>
    <row r="246" spans="2:12" ht="19.5">
      <c r="B246" s="11" t="s">
        <v>1</v>
      </c>
      <c r="C246" s="11"/>
      <c r="D246" s="11"/>
      <c r="E246" s="11" t="s">
        <v>1</v>
      </c>
      <c r="F246" s="199"/>
      <c r="G246" s="200"/>
      <c r="H246" s="201"/>
      <c r="I246" s="199"/>
      <c r="J246" s="12" t="s">
        <v>1</v>
      </c>
      <c r="K246" s="50"/>
      <c r="L246" s="16"/>
    </row>
    <row r="247" spans="2:12" ht="19.5">
      <c r="B247" s="16" t="s">
        <v>1</v>
      </c>
      <c r="C247" s="16"/>
      <c r="D247" s="16"/>
      <c r="E247" s="11" t="s">
        <v>1</v>
      </c>
      <c r="F247" s="17"/>
      <c r="G247" s="18"/>
      <c r="H247" s="19"/>
      <c r="I247" s="17"/>
      <c r="J247" s="202" t="s">
        <v>1</v>
      </c>
      <c r="K247" s="50"/>
      <c r="L247" s="16"/>
    </row>
    <row r="248" spans="2:12" ht="19.5">
      <c r="B248" s="15"/>
      <c r="C248" s="15"/>
      <c r="D248" s="15"/>
      <c r="E248" s="21" t="s">
        <v>1</v>
      </c>
      <c r="F248" s="25"/>
      <c r="G248" s="27"/>
      <c r="H248" s="24"/>
      <c r="I248" s="25"/>
      <c r="J248" s="52"/>
      <c r="K248" s="50"/>
      <c r="L248" s="16"/>
    </row>
    <row r="249" spans="2:12" ht="19.5">
      <c r="B249" s="53"/>
      <c r="C249" s="53"/>
      <c r="D249" s="53"/>
      <c r="E249" s="21" t="s">
        <v>1</v>
      </c>
      <c r="F249" s="33"/>
      <c r="G249" s="34"/>
      <c r="H249" s="24"/>
      <c r="I249" s="25"/>
      <c r="J249" s="52"/>
      <c r="K249" s="50"/>
      <c r="L249" s="16"/>
    </row>
    <row r="250" spans="2:12" ht="19.5">
      <c r="B250" s="15" t="s">
        <v>1</v>
      </c>
      <c r="C250" s="15"/>
      <c r="D250" s="15"/>
      <c r="E250" s="21"/>
      <c r="F250" s="52"/>
      <c r="G250" s="55"/>
      <c r="H250" s="56"/>
      <c r="I250" s="52"/>
      <c r="J250" s="22"/>
      <c r="K250" s="50"/>
      <c r="L250" s="16"/>
    </row>
    <row r="251" spans="2:12" ht="19.5">
      <c r="B251" s="53"/>
      <c r="C251" s="53"/>
      <c r="D251" s="53"/>
      <c r="E251" s="57"/>
      <c r="F251" s="33"/>
      <c r="G251" s="34"/>
      <c r="H251" s="24" t="s">
        <v>1</v>
      </c>
      <c r="I251" s="25" t="s">
        <v>1</v>
      </c>
      <c r="J251" s="52"/>
      <c r="K251" s="50"/>
      <c r="L251" s="16"/>
    </row>
    <row r="252" spans="2:12" ht="19.5">
      <c r="B252" s="21"/>
      <c r="C252" s="21"/>
      <c r="D252" s="21"/>
      <c r="E252" s="58"/>
      <c r="F252" s="25"/>
      <c r="G252" s="27"/>
      <c r="H252" s="24"/>
      <c r="I252" s="25"/>
      <c r="J252" s="54"/>
      <c r="K252" s="50"/>
      <c r="L252" s="16"/>
    </row>
    <row r="253" spans="2:12" ht="19.5">
      <c r="B253" s="15"/>
      <c r="C253" s="15"/>
      <c r="D253" s="15"/>
      <c r="E253" s="57"/>
      <c r="F253" s="25"/>
      <c r="G253" s="27"/>
      <c r="H253" s="24"/>
      <c r="I253" s="25"/>
      <c r="J253" s="54"/>
      <c r="K253" s="50"/>
      <c r="L253" s="16"/>
    </row>
    <row r="254" spans="2:12" ht="19.5">
      <c r="B254" s="15" t="s">
        <v>0</v>
      </c>
      <c r="C254" s="15"/>
      <c r="D254" s="15"/>
      <c r="E254" s="58"/>
      <c r="F254" s="33"/>
      <c r="G254" s="34"/>
      <c r="H254" s="24"/>
      <c r="I254" s="25"/>
      <c r="J254" s="54"/>
      <c r="K254" s="50"/>
      <c r="L254" s="16"/>
    </row>
    <row r="255" spans="2:12" ht="19.5">
      <c r="B255" s="15"/>
      <c r="C255" s="15"/>
      <c r="D255" s="15"/>
      <c r="E255" s="21"/>
      <c r="F255" s="25"/>
      <c r="G255" s="23"/>
      <c r="H255" s="24"/>
      <c r="I255" s="25"/>
      <c r="J255" s="54"/>
      <c r="K255" s="50"/>
      <c r="L255" s="16"/>
    </row>
    <row r="256" spans="2:12" ht="19.5">
      <c r="B256" s="15"/>
      <c r="C256" s="15"/>
      <c r="D256" s="15"/>
      <c r="E256" s="15"/>
      <c r="F256" s="25"/>
      <c r="G256" s="27"/>
      <c r="H256" s="24"/>
      <c r="I256" s="25"/>
      <c r="J256" s="54"/>
      <c r="K256" s="50"/>
      <c r="L256" s="16"/>
    </row>
    <row r="257" spans="2:12" ht="19.5">
      <c r="B257" s="21"/>
      <c r="C257" s="21"/>
      <c r="D257" s="21"/>
      <c r="E257" s="15"/>
      <c r="F257" s="25"/>
      <c r="G257" s="23"/>
      <c r="H257" s="24"/>
      <c r="I257" s="25"/>
      <c r="J257" s="59"/>
      <c r="K257" s="50"/>
      <c r="L257" s="16"/>
    </row>
    <row r="258" spans="2:12" ht="19.5">
      <c r="B258" s="21"/>
      <c r="C258" s="21"/>
      <c r="D258" s="21"/>
      <c r="E258" s="15"/>
      <c r="F258" s="25"/>
      <c r="G258" s="27"/>
      <c r="H258" s="24"/>
      <c r="I258" s="25"/>
      <c r="J258" s="54"/>
      <c r="K258" s="50"/>
      <c r="L258" s="16"/>
    </row>
    <row r="259" spans="2:12" ht="19.5">
      <c r="B259" s="15"/>
      <c r="C259" s="15"/>
      <c r="D259" s="15"/>
      <c r="E259" s="15"/>
      <c r="F259" s="33"/>
      <c r="G259" s="34"/>
      <c r="H259" s="24"/>
      <c r="I259" s="25"/>
      <c r="J259" s="54"/>
      <c r="K259" s="50"/>
      <c r="L259" s="16"/>
    </row>
    <row r="260" spans="2:12" ht="19.5">
      <c r="B260" s="15"/>
      <c r="C260" s="15"/>
      <c r="D260" s="15"/>
      <c r="E260" s="60"/>
      <c r="F260" s="33"/>
      <c r="G260" s="34"/>
      <c r="H260" s="24"/>
      <c r="I260" s="25"/>
      <c r="J260" s="54"/>
      <c r="K260" s="50"/>
      <c r="L260" s="16"/>
    </row>
    <row r="261" spans="2:12" ht="19.5">
      <c r="B261" s="15"/>
      <c r="C261" s="15"/>
      <c r="D261" s="15"/>
      <c r="E261" s="21"/>
      <c r="F261" s="25"/>
      <c r="G261" s="27"/>
      <c r="H261" s="24"/>
      <c r="I261" s="25"/>
      <c r="J261" s="54"/>
      <c r="K261" s="50"/>
      <c r="L261" s="16"/>
    </row>
    <row r="262" spans="2:12" ht="19.5">
      <c r="B262" s="15"/>
      <c r="C262" s="15"/>
      <c r="D262" s="15"/>
      <c r="E262" s="15"/>
      <c r="F262" s="25"/>
      <c r="G262" s="27"/>
      <c r="H262" s="24"/>
      <c r="I262" s="25"/>
      <c r="J262" s="33"/>
      <c r="K262" s="50"/>
      <c r="L262" s="16"/>
    </row>
    <row r="263" spans="2:12" ht="19.5">
      <c r="B263" s="15"/>
      <c r="C263" s="15"/>
      <c r="D263" s="15"/>
      <c r="E263" s="15"/>
      <c r="F263" s="25"/>
      <c r="G263" s="27"/>
      <c r="H263" s="24"/>
      <c r="I263" s="25"/>
      <c r="J263" s="54"/>
      <c r="K263" s="50"/>
      <c r="L263" s="16"/>
    </row>
    <row r="264" spans="2:12" ht="19.5">
      <c r="B264" s="61"/>
      <c r="C264" s="61"/>
      <c r="D264" s="61"/>
      <c r="E264" s="15"/>
      <c r="F264" s="62"/>
      <c r="G264" s="63"/>
      <c r="H264" s="64"/>
      <c r="I264" s="62"/>
      <c r="J264" s="65"/>
      <c r="K264" s="50"/>
      <c r="L264" s="16"/>
    </row>
    <row r="265" spans="2:12" ht="19.5">
      <c r="B265" s="50"/>
      <c r="C265" s="50"/>
      <c r="D265" s="50"/>
      <c r="E265" s="50"/>
      <c r="F265" s="66"/>
      <c r="G265" s="67"/>
      <c r="H265" s="64"/>
      <c r="I265" s="62"/>
      <c r="J265" s="65"/>
      <c r="K265" s="50"/>
      <c r="L265" s="16"/>
    </row>
    <row r="266" spans="2:12" ht="19.5">
      <c r="B266" s="50"/>
      <c r="C266" s="50"/>
      <c r="D266" s="50"/>
      <c r="E266" s="68"/>
      <c r="F266" s="66"/>
      <c r="G266" s="67"/>
      <c r="H266" s="64"/>
      <c r="I266" s="62"/>
      <c r="J266" s="62"/>
      <c r="K266" s="50"/>
      <c r="L266" s="16"/>
    </row>
    <row r="267" spans="2:12" ht="19.5">
      <c r="B267" s="50"/>
      <c r="C267" s="50"/>
      <c r="D267" s="50"/>
      <c r="E267" s="61"/>
      <c r="F267" s="62"/>
      <c r="G267" s="63"/>
      <c r="H267" s="64"/>
      <c r="I267" s="62"/>
      <c r="J267" s="62"/>
      <c r="K267" s="50"/>
      <c r="L267" s="16"/>
    </row>
    <row r="268" spans="2:12" ht="19.5">
      <c r="B268" s="50"/>
      <c r="C268" s="50"/>
      <c r="D268" s="50"/>
      <c r="E268" s="50"/>
      <c r="F268" s="62"/>
      <c r="G268" s="63"/>
      <c r="H268" s="64"/>
      <c r="I268" s="62"/>
      <c r="J268" s="62"/>
      <c r="K268" s="50"/>
      <c r="L268" s="16"/>
    </row>
    <row r="269" spans="2:12" ht="19.5">
      <c r="B269" s="50"/>
      <c r="C269" s="50"/>
      <c r="D269" s="50"/>
      <c r="E269" s="50"/>
      <c r="F269" s="62"/>
      <c r="G269" s="63"/>
      <c r="H269" s="64"/>
      <c r="I269" s="62"/>
      <c r="J269" s="62"/>
      <c r="K269" s="50"/>
      <c r="L269" s="16"/>
    </row>
    <row r="270" spans="2:12" ht="19.5">
      <c r="B270" s="50"/>
      <c r="C270" s="50"/>
      <c r="D270" s="50"/>
      <c r="E270" s="50"/>
      <c r="F270" s="62"/>
      <c r="G270" s="63"/>
      <c r="H270" s="64"/>
      <c r="I270" s="62"/>
      <c r="J270" s="62"/>
      <c r="K270" s="50"/>
      <c r="L270" s="16"/>
    </row>
    <row r="271" spans="2:12" ht="19.5">
      <c r="B271" s="50"/>
      <c r="C271" s="50"/>
      <c r="D271" s="50"/>
      <c r="E271" s="50"/>
      <c r="F271" s="62"/>
      <c r="G271" s="63"/>
      <c r="H271" s="64"/>
      <c r="I271" s="62"/>
      <c r="J271" s="62"/>
      <c r="K271" s="50"/>
      <c r="L271" s="16"/>
    </row>
    <row r="272" spans="2:12" ht="19.5">
      <c r="B272" s="50"/>
      <c r="C272" s="50"/>
      <c r="D272" s="50"/>
      <c r="E272" s="50"/>
      <c r="F272" s="62"/>
      <c r="G272" s="63"/>
      <c r="H272" s="64"/>
      <c r="I272" s="62"/>
      <c r="J272" s="62"/>
      <c r="K272" s="50"/>
      <c r="L272" s="16"/>
    </row>
    <row r="273" spans="2:12" ht="19.5">
      <c r="B273" s="50"/>
      <c r="C273" s="50"/>
      <c r="D273" s="50"/>
      <c r="E273" s="50"/>
      <c r="F273" s="62"/>
      <c r="G273" s="63"/>
      <c r="H273" s="64"/>
      <c r="I273" s="62"/>
      <c r="J273" s="62"/>
      <c r="K273" s="50"/>
      <c r="L273" s="16"/>
    </row>
    <row r="274" spans="2:12" ht="19.5">
      <c r="B274" s="50"/>
      <c r="C274" s="50"/>
      <c r="D274" s="50"/>
      <c r="E274" s="50"/>
      <c r="F274" s="62"/>
      <c r="G274" s="63"/>
      <c r="H274" s="64"/>
      <c r="I274" s="62"/>
      <c r="J274" s="62"/>
      <c r="K274" s="50"/>
      <c r="L274" s="16"/>
    </row>
    <row r="275" spans="2:12" ht="19.5">
      <c r="B275" s="50"/>
      <c r="C275" s="50"/>
      <c r="D275" s="50"/>
      <c r="E275" s="50"/>
      <c r="F275" s="62"/>
      <c r="G275" s="63"/>
      <c r="H275" s="64"/>
      <c r="I275" s="62"/>
      <c r="J275" s="62"/>
      <c r="K275" s="50"/>
      <c r="L275" s="16"/>
    </row>
    <row r="276" spans="2:12" ht="19.5">
      <c r="B276" s="50"/>
      <c r="C276" s="50"/>
      <c r="D276" s="50"/>
      <c r="E276" s="50"/>
      <c r="F276" s="62"/>
      <c r="G276" s="63"/>
      <c r="H276" s="64"/>
      <c r="I276" s="62"/>
      <c r="J276" s="62"/>
      <c r="K276" s="50"/>
      <c r="L276" s="16"/>
    </row>
    <row r="277" spans="2:12" ht="19.5">
      <c r="B277" s="50"/>
      <c r="C277" s="50"/>
      <c r="D277" s="50"/>
      <c r="E277" s="50"/>
      <c r="F277" s="62"/>
      <c r="G277" s="63"/>
      <c r="H277" s="64"/>
      <c r="I277" s="62"/>
      <c r="J277" s="62"/>
      <c r="K277" s="50"/>
      <c r="L277" s="16"/>
    </row>
    <row r="278" spans="2:12" ht="19.5">
      <c r="B278" s="50"/>
      <c r="C278" s="50"/>
      <c r="D278" s="50"/>
      <c r="E278" s="50"/>
      <c r="F278" s="62"/>
      <c r="G278" s="63"/>
      <c r="H278" s="64"/>
      <c r="I278" s="62"/>
      <c r="J278" s="62"/>
      <c r="K278" s="50"/>
      <c r="L278" s="16"/>
    </row>
    <row r="279" spans="2:12" ht="19.5">
      <c r="B279" s="50"/>
      <c r="C279" s="50"/>
      <c r="D279" s="50"/>
      <c r="E279" s="50"/>
      <c r="F279" s="62"/>
      <c r="G279" s="63"/>
      <c r="H279" s="64"/>
      <c r="I279" s="62"/>
      <c r="J279" s="62"/>
      <c r="K279" s="50"/>
      <c r="L279" s="16"/>
    </row>
    <row r="280" spans="2:12" ht="19.5">
      <c r="B280" s="50"/>
      <c r="C280" s="50"/>
      <c r="D280" s="50"/>
      <c r="E280" s="50"/>
      <c r="F280" s="62"/>
      <c r="G280" s="63"/>
      <c r="H280" s="64"/>
      <c r="I280" s="62"/>
      <c r="J280" s="62"/>
      <c r="K280" s="50"/>
      <c r="L280" s="16"/>
    </row>
    <row r="281" spans="2:12" ht="19.5">
      <c r="B281" s="50"/>
      <c r="C281" s="50"/>
      <c r="D281" s="50"/>
      <c r="E281" s="50"/>
      <c r="F281" s="62"/>
      <c r="G281" s="63"/>
      <c r="H281" s="64"/>
      <c r="I281" s="62"/>
      <c r="J281" s="62"/>
      <c r="K281" s="50"/>
      <c r="L281" s="16"/>
    </row>
    <row r="282" spans="2:12" ht="19.5">
      <c r="B282" s="50"/>
      <c r="C282" s="50"/>
      <c r="D282" s="50"/>
      <c r="E282" s="50"/>
      <c r="F282" s="62"/>
      <c r="G282" s="63"/>
      <c r="H282" s="64"/>
      <c r="I282" s="62"/>
      <c r="J282" s="62"/>
      <c r="K282" s="50"/>
      <c r="L282" s="16"/>
    </row>
    <row r="283" spans="2:12" ht="19.5">
      <c r="B283" s="50"/>
      <c r="C283" s="50"/>
      <c r="D283" s="50"/>
      <c r="E283" s="50"/>
      <c r="F283" s="62"/>
      <c r="G283" s="63"/>
      <c r="H283" s="64"/>
      <c r="I283" s="62"/>
      <c r="J283" s="62"/>
      <c r="K283" s="50"/>
      <c r="L283" s="16"/>
    </row>
    <row r="284" spans="2:12" ht="19.5">
      <c r="B284" s="50"/>
      <c r="C284" s="50"/>
      <c r="D284" s="50"/>
      <c r="E284" s="50"/>
      <c r="F284" s="62"/>
      <c r="G284" s="63"/>
      <c r="H284" s="64"/>
      <c r="I284" s="62"/>
      <c r="J284" s="62"/>
      <c r="K284" s="50"/>
      <c r="L284" s="16"/>
    </row>
    <row r="285" spans="2:12" ht="19.5">
      <c r="B285" s="50"/>
      <c r="C285" s="50"/>
      <c r="D285" s="50"/>
      <c r="E285" s="50"/>
      <c r="F285" s="62"/>
      <c r="G285" s="63"/>
      <c r="H285" s="64"/>
      <c r="I285" s="62"/>
      <c r="J285" s="62"/>
      <c r="K285" s="50"/>
      <c r="L285" s="16"/>
    </row>
    <row r="286" spans="2:12" ht="19.5">
      <c r="B286" s="50"/>
      <c r="C286" s="50"/>
      <c r="D286" s="50"/>
      <c r="E286" s="50"/>
      <c r="F286" s="62"/>
      <c r="G286" s="63"/>
      <c r="H286" s="64"/>
      <c r="I286" s="62"/>
      <c r="J286" s="62"/>
      <c r="K286" s="50"/>
      <c r="L286" s="16"/>
    </row>
    <row r="287" spans="2:12" ht="19.5">
      <c r="B287" s="50"/>
      <c r="C287" s="50"/>
      <c r="D287" s="50"/>
      <c r="E287" s="50"/>
      <c r="F287" s="62"/>
      <c r="G287" s="63"/>
      <c r="H287" s="64"/>
      <c r="I287" s="62"/>
      <c r="J287" s="62"/>
      <c r="K287" s="50"/>
      <c r="L287" s="16"/>
    </row>
    <row r="288" spans="2:12" ht="19.5">
      <c r="B288" s="50"/>
      <c r="C288" s="50"/>
      <c r="D288" s="50"/>
      <c r="E288" s="50"/>
      <c r="F288" s="62"/>
      <c r="G288" s="63"/>
      <c r="H288" s="64"/>
      <c r="I288" s="62"/>
      <c r="J288" s="62"/>
      <c r="K288" s="50"/>
      <c r="L288" s="16"/>
    </row>
    <row r="289" spans="2:12" ht="19.5">
      <c r="B289" s="50"/>
      <c r="C289" s="50"/>
      <c r="D289" s="50"/>
      <c r="E289" s="50"/>
      <c r="F289" s="62"/>
      <c r="G289" s="63"/>
      <c r="H289" s="64"/>
      <c r="I289" s="62"/>
      <c r="J289" s="62"/>
      <c r="K289" s="50"/>
      <c r="L289" s="16"/>
    </row>
    <row r="290" spans="2:12" ht="19.5">
      <c r="B290" s="50"/>
      <c r="C290" s="50"/>
      <c r="D290" s="50"/>
      <c r="E290" s="50"/>
      <c r="F290" s="62"/>
      <c r="G290" s="63"/>
      <c r="H290" s="64"/>
      <c r="I290" s="62"/>
      <c r="J290" s="62"/>
      <c r="K290" s="50"/>
      <c r="L290" s="16"/>
    </row>
    <row r="291" spans="2:12" ht="19.5">
      <c r="B291" s="50"/>
      <c r="C291" s="50"/>
      <c r="D291" s="50"/>
      <c r="E291" s="50"/>
      <c r="F291" s="62"/>
      <c r="G291" s="63"/>
      <c r="H291" s="64"/>
      <c r="I291" s="62"/>
      <c r="J291" s="62"/>
      <c r="K291" s="50"/>
      <c r="L291" s="16"/>
    </row>
    <row r="292" spans="2:12" ht="19.5">
      <c r="B292" s="50"/>
      <c r="C292" s="50"/>
      <c r="D292" s="50"/>
      <c r="E292" s="50"/>
      <c r="F292" s="62"/>
      <c r="G292" s="63"/>
      <c r="H292" s="64"/>
      <c r="I292" s="62"/>
      <c r="J292" s="62"/>
      <c r="K292" s="50"/>
      <c r="L292" s="16"/>
    </row>
    <row r="293" spans="2:12" ht="19.5">
      <c r="B293" s="50"/>
      <c r="C293" s="50"/>
      <c r="D293" s="50"/>
      <c r="E293" s="50"/>
      <c r="F293" s="62"/>
      <c r="G293" s="63"/>
      <c r="H293" s="64"/>
      <c r="I293" s="62"/>
      <c r="J293" s="62"/>
      <c r="K293" s="50"/>
      <c r="L293" s="16"/>
    </row>
    <row r="294" spans="2:12" ht="19.5">
      <c r="B294" s="50"/>
      <c r="C294" s="50"/>
      <c r="D294" s="50"/>
      <c r="E294" s="50"/>
      <c r="F294" s="62"/>
      <c r="G294" s="63"/>
      <c r="H294" s="64"/>
      <c r="I294" s="62"/>
      <c r="J294" s="62"/>
      <c r="K294" s="50"/>
      <c r="L294" s="16"/>
    </row>
    <row r="295" spans="2:12" ht="19.5">
      <c r="B295" s="50"/>
      <c r="C295" s="50"/>
      <c r="D295" s="50"/>
      <c r="E295" s="50"/>
      <c r="F295" s="62"/>
      <c r="G295" s="63"/>
      <c r="H295" s="64"/>
      <c r="I295" s="62"/>
      <c r="J295" s="62"/>
      <c r="K295" s="50"/>
      <c r="L295" s="16"/>
    </row>
    <row r="296" spans="2:12" ht="19.5">
      <c r="B296" s="50"/>
      <c r="C296" s="50"/>
      <c r="D296" s="50"/>
      <c r="E296" s="50"/>
      <c r="F296" s="62"/>
      <c r="G296" s="63"/>
      <c r="H296" s="64"/>
      <c r="I296" s="62"/>
      <c r="J296" s="62"/>
      <c r="K296" s="50"/>
      <c r="L296" s="16"/>
    </row>
    <row r="297" spans="2:12" ht="19.5">
      <c r="B297" s="50"/>
      <c r="C297" s="50"/>
      <c r="D297" s="50"/>
      <c r="E297" s="50"/>
      <c r="F297" s="62"/>
      <c r="G297" s="63"/>
      <c r="H297" s="64"/>
      <c r="I297" s="62"/>
      <c r="J297" s="62"/>
      <c r="K297" s="50"/>
      <c r="L297" s="16"/>
    </row>
    <row r="298" spans="2:12" ht="19.5">
      <c r="B298" s="50"/>
      <c r="C298" s="50"/>
      <c r="D298" s="50"/>
      <c r="E298" s="50"/>
      <c r="F298" s="62"/>
      <c r="G298" s="63"/>
      <c r="H298" s="64"/>
      <c r="I298" s="62"/>
      <c r="J298" s="62"/>
      <c r="K298" s="50"/>
      <c r="L298" s="16"/>
    </row>
    <row r="299" spans="2:12" ht="19.5">
      <c r="B299" s="50"/>
      <c r="C299" s="50"/>
      <c r="D299" s="50"/>
      <c r="E299" s="50"/>
      <c r="F299" s="62"/>
      <c r="G299" s="63"/>
      <c r="H299" s="64"/>
      <c r="I299" s="62"/>
      <c r="J299" s="62"/>
      <c r="K299" s="50"/>
      <c r="L299" s="16"/>
    </row>
    <row r="300" spans="2:12" ht="19.5">
      <c r="B300" s="50"/>
      <c r="C300" s="50"/>
      <c r="D300" s="50"/>
      <c r="E300" s="50"/>
      <c r="F300" s="62"/>
      <c r="G300" s="63"/>
      <c r="H300" s="64"/>
      <c r="I300" s="62"/>
      <c r="J300" s="62"/>
      <c r="K300" s="50"/>
      <c r="L300" s="16"/>
    </row>
    <row r="301" spans="2:12" ht="19.5">
      <c r="B301" s="50"/>
      <c r="C301" s="50"/>
      <c r="D301" s="50"/>
      <c r="E301" s="50"/>
      <c r="F301" s="62"/>
      <c r="G301" s="63"/>
      <c r="H301" s="64"/>
      <c r="I301" s="62"/>
      <c r="J301" s="62"/>
      <c r="K301" s="50"/>
      <c r="L301" s="16"/>
    </row>
    <row r="302" spans="2:12" ht="19.5">
      <c r="B302" s="50"/>
      <c r="C302" s="50"/>
      <c r="D302" s="50"/>
      <c r="E302" s="50"/>
      <c r="F302" s="62"/>
      <c r="G302" s="63"/>
      <c r="H302" s="64"/>
      <c r="I302" s="62"/>
      <c r="J302" s="62"/>
      <c r="K302" s="50"/>
      <c r="L302" s="16"/>
    </row>
    <row r="303" spans="2:12" ht="19.5">
      <c r="B303" s="50"/>
      <c r="C303" s="50"/>
      <c r="D303" s="50"/>
      <c r="E303" s="50"/>
      <c r="F303" s="62"/>
      <c r="G303" s="63"/>
      <c r="H303" s="64"/>
      <c r="I303" s="62"/>
      <c r="J303" s="62"/>
      <c r="K303" s="50"/>
      <c r="L303" s="16"/>
    </row>
    <row r="304" spans="2:12" ht="19.5">
      <c r="B304" s="50"/>
      <c r="C304" s="50"/>
      <c r="D304" s="50"/>
      <c r="E304" s="50"/>
      <c r="F304" s="62"/>
      <c r="G304" s="63"/>
      <c r="H304" s="64"/>
      <c r="I304" s="62"/>
      <c r="J304" s="62"/>
      <c r="K304" s="50"/>
      <c r="L304" s="16"/>
    </row>
    <row r="305" spans="2:12" ht="19.5">
      <c r="B305" s="50"/>
      <c r="C305" s="50"/>
      <c r="D305" s="50"/>
      <c r="E305" s="50"/>
      <c r="F305" s="62"/>
      <c r="G305" s="63"/>
      <c r="H305" s="64"/>
      <c r="I305" s="62"/>
      <c r="J305" s="62"/>
      <c r="K305" s="50"/>
      <c r="L305" s="16"/>
    </row>
    <row r="306" spans="2:12" ht="19.5">
      <c r="B306" s="50"/>
      <c r="C306" s="50"/>
      <c r="D306" s="50"/>
      <c r="E306" s="50"/>
      <c r="F306" s="62"/>
      <c r="G306" s="63"/>
      <c r="H306" s="64"/>
      <c r="I306" s="62"/>
      <c r="J306" s="62"/>
      <c r="K306" s="50"/>
      <c r="L306" s="16"/>
    </row>
    <row r="307" spans="2:12" ht="19.5">
      <c r="B307" s="50"/>
      <c r="C307" s="50"/>
      <c r="D307" s="50"/>
      <c r="E307" s="50"/>
      <c r="F307" s="62"/>
      <c r="G307" s="63"/>
      <c r="H307" s="64"/>
      <c r="I307" s="62"/>
      <c r="J307" s="62"/>
      <c r="K307" s="50"/>
      <c r="L307" s="16"/>
    </row>
    <row r="308" spans="2:12" ht="19.5">
      <c r="B308" s="50"/>
      <c r="C308" s="50"/>
      <c r="D308" s="50"/>
      <c r="E308" s="50"/>
      <c r="F308" s="62"/>
      <c r="G308" s="63"/>
      <c r="H308" s="64"/>
      <c r="I308" s="62"/>
      <c r="J308" s="62"/>
      <c r="K308" s="50"/>
      <c r="L308" s="16"/>
    </row>
    <row r="309" spans="2:12" ht="19.5">
      <c r="B309" s="50"/>
      <c r="C309" s="50"/>
      <c r="D309" s="50"/>
      <c r="E309" s="50"/>
      <c r="F309" s="62"/>
      <c r="G309" s="63"/>
      <c r="H309" s="64"/>
      <c r="I309" s="62"/>
      <c r="J309" s="62"/>
      <c r="K309" s="50"/>
      <c r="L309" s="16"/>
    </row>
    <row r="310" spans="2:12" ht="19.5">
      <c r="B310" s="50"/>
      <c r="C310" s="50"/>
      <c r="D310" s="50"/>
      <c r="E310" s="50"/>
      <c r="F310" s="62"/>
      <c r="G310" s="63"/>
      <c r="H310" s="64"/>
      <c r="I310" s="62"/>
      <c r="J310" s="62"/>
      <c r="K310" s="50"/>
      <c r="L310" s="16"/>
    </row>
    <row r="311" spans="2:12" ht="19.5">
      <c r="B311" s="50"/>
      <c r="C311" s="50"/>
      <c r="D311" s="50"/>
      <c r="E311" s="50"/>
      <c r="F311" s="62"/>
      <c r="G311" s="63"/>
      <c r="H311" s="64"/>
      <c r="I311" s="62"/>
      <c r="J311" s="62"/>
      <c r="K311" s="50"/>
      <c r="L311" s="16"/>
    </row>
    <row r="312" spans="2:12" ht="19.5">
      <c r="B312" s="50"/>
      <c r="C312" s="50"/>
      <c r="D312" s="50"/>
      <c r="E312" s="50"/>
      <c r="F312" s="62"/>
      <c r="G312" s="63"/>
      <c r="H312" s="64"/>
      <c r="I312" s="62"/>
      <c r="J312" s="62"/>
      <c r="K312" s="50"/>
      <c r="L312" s="16"/>
    </row>
    <row r="313" spans="2:12" ht="19.5">
      <c r="B313" s="50"/>
      <c r="C313" s="50"/>
      <c r="D313" s="50"/>
      <c r="E313" s="50"/>
      <c r="F313" s="62"/>
      <c r="G313" s="63"/>
      <c r="H313" s="64"/>
      <c r="I313" s="62"/>
      <c r="J313" s="62"/>
      <c r="K313" s="50"/>
      <c r="L313" s="16"/>
    </row>
    <row r="314" spans="2:12" ht="19.5">
      <c r="B314" s="50"/>
      <c r="C314" s="50"/>
      <c r="D314" s="50"/>
      <c r="E314" s="50"/>
      <c r="F314" s="62"/>
      <c r="G314" s="63"/>
      <c r="H314" s="64"/>
      <c r="I314" s="62"/>
      <c r="J314" s="62"/>
      <c r="K314" s="50"/>
      <c r="L314" s="16"/>
    </row>
    <row r="315" spans="2:12" ht="19.5">
      <c r="B315" s="50"/>
      <c r="C315" s="50"/>
      <c r="D315" s="50"/>
      <c r="E315" s="50"/>
      <c r="F315" s="62"/>
      <c r="G315" s="63"/>
      <c r="H315" s="64"/>
      <c r="I315" s="62"/>
      <c r="J315" s="62"/>
      <c r="K315" s="50"/>
      <c r="L315" s="16"/>
    </row>
    <row r="316" spans="2:12" ht="19.5">
      <c r="B316" s="50"/>
      <c r="C316" s="50"/>
      <c r="D316" s="50"/>
      <c r="E316" s="50"/>
      <c r="F316" s="62"/>
      <c r="G316" s="63"/>
      <c r="H316" s="64"/>
      <c r="I316" s="62"/>
      <c r="J316" s="62"/>
      <c r="K316" s="50"/>
      <c r="L316" s="16"/>
    </row>
    <row r="317" spans="2:12" ht="19.5">
      <c r="B317" s="50"/>
      <c r="C317" s="50"/>
      <c r="D317" s="50"/>
      <c r="E317" s="50"/>
      <c r="F317" s="62"/>
      <c r="G317" s="63"/>
      <c r="H317" s="64"/>
      <c r="I317" s="62"/>
      <c r="J317" s="62"/>
      <c r="K317" s="50"/>
      <c r="L317" s="16"/>
    </row>
    <row r="318" spans="2:12" ht="19.5">
      <c r="B318" s="50"/>
      <c r="C318" s="50"/>
      <c r="D318" s="50"/>
      <c r="E318" s="50"/>
      <c r="F318" s="62"/>
      <c r="G318" s="63"/>
      <c r="H318" s="64"/>
      <c r="I318" s="62"/>
      <c r="J318" s="62"/>
      <c r="K318" s="50"/>
      <c r="L318" s="16"/>
    </row>
    <row r="319" spans="2:12" ht="19.5">
      <c r="B319" s="50"/>
      <c r="C319" s="50"/>
      <c r="D319" s="50"/>
      <c r="E319" s="50"/>
      <c r="F319" s="62"/>
      <c r="G319" s="63"/>
      <c r="H319" s="64"/>
      <c r="I319" s="62"/>
      <c r="J319" s="62"/>
      <c r="K319" s="50"/>
      <c r="L319" s="16"/>
    </row>
    <row r="320" spans="2:12" ht="19.5">
      <c r="B320" s="50"/>
      <c r="C320" s="50"/>
      <c r="D320" s="50"/>
      <c r="E320" s="50"/>
      <c r="F320" s="62"/>
      <c r="G320" s="63"/>
      <c r="H320" s="64"/>
      <c r="I320" s="62"/>
      <c r="J320" s="62"/>
      <c r="K320" s="50"/>
      <c r="L320" s="16"/>
    </row>
    <row r="321" spans="2:12" ht="19.5">
      <c r="B321" s="50"/>
      <c r="C321" s="50"/>
      <c r="D321" s="50"/>
      <c r="E321" s="50"/>
      <c r="F321" s="62"/>
      <c r="G321" s="63"/>
      <c r="H321" s="64"/>
      <c r="I321" s="62"/>
      <c r="J321" s="62"/>
      <c r="K321" s="50"/>
      <c r="L321" s="16"/>
    </row>
    <row r="322" spans="2:12" ht="19.5">
      <c r="B322" s="50"/>
      <c r="C322" s="50"/>
      <c r="D322" s="50"/>
      <c r="E322" s="50"/>
      <c r="F322" s="62"/>
      <c r="G322" s="63"/>
      <c r="H322" s="64"/>
      <c r="I322" s="62"/>
      <c r="J322" s="62"/>
      <c r="K322" s="50"/>
      <c r="L322" s="16"/>
    </row>
    <row r="323" spans="2:12" ht="19.5">
      <c r="B323" s="50"/>
      <c r="C323" s="50"/>
      <c r="D323" s="50"/>
      <c r="E323" s="50"/>
      <c r="F323" s="62"/>
      <c r="G323" s="63"/>
      <c r="H323" s="64"/>
      <c r="I323" s="62"/>
      <c r="J323" s="62"/>
      <c r="K323" s="50"/>
      <c r="L323" s="16"/>
    </row>
    <row r="324" spans="2:12" ht="19.5">
      <c r="B324" s="50"/>
      <c r="C324" s="50"/>
      <c r="D324" s="50"/>
      <c r="E324" s="50"/>
      <c r="F324" s="62"/>
      <c r="G324" s="63"/>
      <c r="H324" s="64"/>
      <c r="I324" s="62"/>
      <c r="J324" s="62"/>
      <c r="K324" s="50"/>
      <c r="L324" s="16"/>
    </row>
    <row r="325" spans="2:12" ht="19.5">
      <c r="B325" s="50"/>
      <c r="C325" s="50"/>
      <c r="D325" s="50"/>
      <c r="E325" s="50"/>
      <c r="F325" s="62"/>
      <c r="G325" s="63"/>
      <c r="H325" s="64"/>
      <c r="I325" s="62"/>
      <c r="J325" s="62"/>
      <c r="K325" s="50"/>
      <c r="L325" s="16"/>
    </row>
    <row r="326" spans="2:12" ht="19.5">
      <c r="B326" s="50"/>
      <c r="C326" s="50"/>
      <c r="D326" s="50"/>
      <c r="E326" s="50"/>
      <c r="F326" s="62"/>
      <c r="G326" s="63"/>
      <c r="H326" s="64"/>
      <c r="I326" s="62"/>
      <c r="J326" s="62"/>
      <c r="K326" s="50"/>
      <c r="L326" s="16"/>
    </row>
    <row r="327" spans="2:12" ht="19.5">
      <c r="B327" s="50"/>
      <c r="C327" s="50"/>
      <c r="D327" s="50"/>
      <c r="E327" s="50"/>
      <c r="F327" s="62"/>
      <c r="G327" s="63"/>
      <c r="H327" s="64"/>
      <c r="I327" s="62"/>
      <c r="J327" s="62"/>
      <c r="K327" s="50"/>
      <c r="L327" s="16"/>
    </row>
    <row r="328" spans="2:12" ht="19.5">
      <c r="B328" s="50"/>
      <c r="C328" s="50"/>
      <c r="D328" s="50"/>
      <c r="E328" s="50"/>
      <c r="F328" s="62"/>
      <c r="G328" s="63"/>
      <c r="H328" s="64"/>
      <c r="I328" s="62"/>
      <c r="J328" s="62"/>
      <c r="K328" s="50"/>
      <c r="L328" s="16"/>
    </row>
    <row r="329" spans="2:12" ht="19.5">
      <c r="B329" s="50"/>
      <c r="C329" s="50"/>
      <c r="D329" s="50"/>
      <c r="E329" s="50"/>
      <c r="F329" s="62"/>
      <c r="G329" s="63"/>
      <c r="H329" s="64"/>
      <c r="I329" s="62"/>
      <c r="J329" s="62"/>
      <c r="K329" s="50"/>
      <c r="L329" s="16"/>
    </row>
    <row r="330" spans="2:12" ht="19.5">
      <c r="B330" s="50"/>
      <c r="C330" s="50"/>
      <c r="D330" s="50"/>
      <c r="E330" s="50"/>
      <c r="F330" s="62"/>
      <c r="G330" s="63"/>
      <c r="H330" s="64"/>
      <c r="I330" s="62"/>
      <c r="J330" s="62"/>
      <c r="K330" s="50"/>
      <c r="L330" s="16"/>
    </row>
    <row r="331" spans="2:12" ht="19.5">
      <c r="B331" s="50"/>
      <c r="C331" s="50"/>
      <c r="D331" s="50"/>
      <c r="E331" s="50"/>
      <c r="F331" s="62"/>
      <c r="G331" s="63"/>
      <c r="H331" s="64"/>
      <c r="I331" s="62"/>
      <c r="J331" s="62"/>
      <c r="K331" s="50"/>
      <c r="L331" s="16"/>
    </row>
    <row r="332" spans="2:12" ht="19.5">
      <c r="B332" s="50"/>
      <c r="C332" s="50"/>
      <c r="D332" s="50"/>
      <c r="E332" s="50"/>
      <c r="F332" s="62"/>
      <c r="G332" s="63"/>
      <c r="H332" s="64"/>
      <c r="I332" s="62"/>
      <c r="J332" s="62"/>
      <c r="K332" s="50"/>
      <c r="L332" s="16"/>
    </row>
    <row r="333" spans="2:12" ht="19.5">
      <c r="B333" s="50"/>
      <c r="C333" s="50"/>
      <c r="D333" s="50"/>
      <c r="E333" s="50"/>
      <c r="F333" s="62"/>
      <c r="G333" s="63"/>
      <c r="H333" s="64"/>
      <c r="I333" s="62"/>
      <c r="J333" s="62"/>
      <c r="K333" s="50"/>
      <c r="L333" s="16"/>
    </row>
    <row r="334" spans="2:12" ht="19.5">
      <c r="B334" s="50"/>
      <c r="C334" s="50"/>
      <c r="D334" s="50"/>
      <c r="E334" s="50"/>
      <c r="F334" s="62"/>
      <c r="G334" s="63"/>
      <c r="H334" s="64"/>
      <c r="I334" s="62"/>
      <c r="J334" s="62"/>
      <c r="K334" s="50"/>
      <c r="L334" s="16"/>
    </row>
    <row r="335" spans="2:12" ht="19.5">
      <c r="B335" s="50"/>
      <c r="C335" s="50"/>
      <c r="D335" s="50"/>
      <c r="E335" s="50"/>
      <c r="F335" s="62"/>
      <c r="G335" s="63"/>
      <c r="H335" s="64"/>
      <c r="I335" s="62"/>
      <c r="J335" s="62"/>
      <c r="K335" s="50"/>
      <c r="L335" s="16"/>
    </row>
    <row r="336" spans="2:12" ht="19.5">
      <c r="B336" s="50"/>
      <c r="C336" s="50"/>
      <c r="D336" s="50"/>
      <c r="E336" s="50"/>
      <c r="F336" s="62"/>
      <c r="G336" s="63"/>
      <c r="H336" s="64"/>
      <c r="I336" s="62"/>
      <c r="J336" s="62"/>
      <c r="K336" s="50"/>
      <c r="L336" s="16"/>
    </row>
    <row r="337" spans="2:12" ht="19.5">
      <c r="B337" s="50"/>
      <c r="C337" s="50"/>
      <c r="D337" s="50"/>
      <c r="E337" s="50"/>
      <c r="F337" s="62"/>
      <c r="G337" s="63"/>
      <c r="H337" s="64"/>
      <c r="I337" s="62"/>
      <c r="J337" s="62"/>
      <c r="K337" s="50"/>
      <c r="L337" s="16"/>
    </row>
    <row r="338" spans="2:12" ht="19.5">
      <c r="B338" s="50"/>
      <c r="C338" s="50"/>
      <c r="D338" s="50"/>
      <c r="E338" s="50"/>
      <c r="F338" s="62"/>
      <c r="G338" s="63"/>
      <c r="H338" s="64"/>
      <c r="I338" s="62"/>
      <c r="J338" s="62"/>
      <c r="K338" s="50"/>
      <c r="L338" s="16"/>
    </row>
    <row r="339" spans="2:12" ht="19.5">
      <c r="B339" s="50"/>
      <c r="C339" s="50"/>
      <c r="D339" s="50"/>
      <c r="E339" s="50"/>
      <c r="F339" s="62"/>
      <c r="G339" s="63"/>
      <c r="H339" s="64"/>
      <c r="I339" s="62"/>
      <c r="J339" s="62"/>
      <c r="K339" s="50"/>
      <c r="L339" s="16"/>
    </row>
    <row r="340" spans="2:12" ht="19.5">
      <c r="B340" s="50"/>
      <c r="C340" s="50"/>
      <c r="D340" s="50"/>
      <c r="E340" s="50"/>
      <c r="F340" s="62"/>
      <c r="G340" s="63"/>
      <c r="H340" s="64"/>
      <c r="I340" s="62"/>
      <c r="J340" s="62"/>
      <c r="K340" s="50"/>
      <c r="L340" s="16"/>
    </row>
    <row r="341" spans="2:12" ht="19.5">
      <c r="B341" s="50"/>
      <c r="C341" s="50"/>
      <c r="D341" s="50"/>
      <c r="E341" s="50"/>
      <c r="F341" s="62"/>
      <c r="G341" s="63"/>
      <c r="H341" s="64"/>
      <c r="I341" s="62"/>
      <c r="J341" s="62"/>
      <c r="K341" s="50"/>
      <c r="L341" s="16"/>
    </row>
    <row r="342" spans="2:12" ht="19.5">
      <c r="B342" s="50"/>
      <c r="C342" s="50"/>
      <c r="D342" s="50"/>
      <c r="E342" s="50"/>
      <c r="F342" s="62"/>
      <c r="G342" s="63"/>
      <c r="H342" s="64"/>
      <c r="I342" s="62"/>
      <c r="J342" s="62"/>
      <c r="K342" s="50"/>
      <c r="L342" s="16"/>
    </row>
    <row r="343" spans="2:12" ht="19.5">
      <c r="B343" s="50"/>
      <c r="C343" s="50"/>
      <c r="D343" s="50"/>
      <c r="E343" s="50"/>
      <c r="F343" s="62"/>
      <c r="G343" s="63"/>
      <c r="H343" s="64"/>
      <c r="I343" s="62"/>
      <c r="J343" s="62"/>
      <c r="K343" s="50"/>
      <c r="L343" s="16"/>
    </row>
    <row r="344" spans="2:12" ht="19.5">
      <c r="B344" s="50"/>
      <c r="C344" s="50"/>
      <c r="D344" s="50"/>
      <c r="E344" s="50"/>
      <c r="F344" s="62"/>
      <c r="G344" s="63"/>
      <c r="H344" s="64"/>
      <c r="I344" s="62"/>
      <c r="J344" s="62"/>
      <c r="K344" s="50"/>
      <c r="L344" s="16"/>
    </row>
    <row r="345" spans="2:12" ht="19.5">
      <c r="B345" s="50"/>
      <c r="C345" s="50"/>
      <c r="D345" s="50"/>
      <c r="E345" s="50"/>
      <c r="F345" s="62"/>
      <c r="G345" s="63"/>
      <c r="H345" s="64"/>
      <c r="I345" s="62"/>
      <c r="J345" s="62"/>
      <c r="K345" s="50"/>
      <c r="L345" s="16"/>
    </row>
    <row r="346" spans="2:12" ht="19.5">
      <c r="B346" s="50"/>
      <c r="C346" s="50"/>
      <c r="D346" s="50"/>
      <c r="E346" s="50"/>
      <c r="F346" s="62"/>
      <c r="G346" s="63"/>
      <c r="H346" s="64"/>
      <c r="I346" s="62"/>
      <c r="J346" s="62"/>
      <c r="K346" s="50"/>
      <c r="L346" s="16"/>
    </row>
    <row r="347" spans="2:12" ht="19.5">
      <c r="B347" s="50"/>
      <c r="C347" s="50"/>
      <c r="D347" s="50"/>
      <c r="E347" s="50"/>
      <c r="F347" s="62"/>
      <c r="G347" s="63"/>
      <c r="H347" s="64"/>
      <c r="I347" s="62"/>
      <c r="J347" s="62"/>
      <c r="K347" s="50"/>
      <c r="L347" s="16"/>
    </row>
    <row r="348" spans="2:12" ht="19.5">
      <c r="B348" s="50"/>
      <c r="C348" s="50"/>
      <c r="D348" s="50"/>
      <c r="E348" s="50"/>
      <c r="F348" s="62"/>
      <c r="G348" s="63"/>
      <c r="H348" s="64"/>
      <c r="I348" s="62"/>
      <c r="J348" s="62"/>
      <c r="K348" s="50"/>
      <c r="L348" s="16"/>
    </row>
    <row r="349" spans="2:12" ht="19.5">
      <c r="B349" s="50"/>
      <c r="C349" s="50"/>
      <c r="D349" s="50"/>
      <c r="E349" s="50"/>
      <c r="F349" s="62"/>
      <c r="G349" s="63"/>
      <c r="H349" s="64"/>
      <c r="I349" s="62"/>
      <c r="J349" s="62"/>
      <c r="K349" s="50"/>
      <c r="L349" s="16"/>
    </row>
    <row r="350" spans="2:12" ht="19.5">
      <c r="B350" s="50"/>
      <c r="C350" s="50"/>
      <c r="D350" s="50"/>
      <c r="E350" s="50"/>
      <c r="F350" s="62"/>
      <c r="G350" s="63"/>
      <c r="H350" s="64"/>
      <c r="I350" s="62"/>
      <c r="J350" s="62"/>
      <c r="K350" s="50"/>
      <c r="L350" s="16"/>
    </row>
    <row r="351" spans="2:12" ht="19.5">
      <c r="B351" s="50"/>
      <c r="C351" s="50"/>
      <c r="D351" s="50"/>
      <c r="E351" s="50"/>
      <c r="F351" s="62"/>
      <c r="G351" s="63"/>
      <c r="H351" s="64"/>
      <c r="I351" s="62"/>
      <c r="J351" s="62"/>
      <c r="K351" s="50"/>
      <c r="L351" s="16"/>
    </row>
    <row r="352" spans="2:12" ht="19.5">
      <c r="B352" s="50"/>
      <c r="C352" s="50"/>
      <c r="D352" s="50"/>
      <c r="E352" s="50"/>
      <c r="F352" s="62"/>
      <c r="G352" s="63"/>
      <c r="H352" s="64"/>
      <c r="I352" s="62"/>
      <c r="J352" s="62"/>
      <c r="K352" s="50"/>
      <c r="L352" s="16"/>
    </row>
    <row r="353" spans="2:12" ht="19.5">
      <c r="B353" s="50"/>
      <c r="C353" s="50"/>
      <c r="D353" s="50"/>
      <c r="E353" s="50"/>
      <c r="F353" s="62"/>
      <c r="G353" s="63"/>
      <c r="H353" s="64"/>
      <c r="I353" s="62"/>
      <c r="J353" s="62"/>
      <c r="K353" s="50"/>
      <c r="L353" s="16"/>
    </row>
    <row r="354" spans="2:12" ht="19.5">
      <c r="B354" s="50"/>
      <c r="C354" s="50"/>
      <c r="D354" s="50"/>
      <c r="E354" s="50"/>
      <c r="F354" s="62"/>
      <c r="G354" s="63"/>
      <c r="H354" s="64"/>
      <c r="I354" s="62"/>
      <c r="J354" s="62"/>
      <c r="K354" s="50"/>
      <c r="L354" s="16"/>
    </row>
    <row r="355" spans="2:12" ht="19.5">
      <c r="B355" s="50"/>
      <c r="C355" s="50"/>
      <c r="D355" s="50"/>
      <c r="E355" s="50"/>
      <c r="F355" s="62"/>
      <c r="G355" s="63"/>
      <c r="H355" s="64"/>
      <c r="I355" s="62"/>
      <c r="J355" s="62"/>
      <c r="K355" s="50"/>
      <c r="L355" s="16"/>
    </row>
    <row r="356" spans="2:12" ht="19.5">
      <c r="B356" s="50"/>
      <c r="C356" s="50"/>
      <c r="D356" s="50"/>
      <c r="E356" s="50"/>
      <c r="F356" s="62"/>
      <c r="G356" s="63"/>
      <c r="H356" s="64"/>
      <c r="I356" s="62"/>
      <c r="J356" s="62"/>
      <c r="K356" s="50"/>
      <c r="L356" s="16"/>
    </row>
    <row r="357" spans="2:12" ht="19.5">
      <c r="B357" s="50"/>
      <c r="C357" s="50"/>
      <c r="D357" s="50"/>
      <c r="E357" s="50"/>
      <c r="F357" s="62"/>
      <c r="G357" s="63"/>
      <c r="H357" s="64"/>
      <c r="I357" s="62"/>
      <c r="J357" s="62"/>
      <c r="K357" s="50"/>
      <c r="L357" s="16"/>
    </row>
    <row r="358" spans="2:12" ht="19.5">
      <c r="B358" s="50"/>
      <c r="C358" s="50"/>
      <c r="D358" s="50"/>
      <c r="E358" s="50"/>
      <c r="F358" s="62"/>
      <c r="G358" s="63"/>
      <c r="H358" s="64"/>
      <c r="I358" s="62"/>
      <c r="J358" s="62"/>
      <c r="K358" s="50"/>
      <c r="L358" s="16"/>
    </row>
    <row r="359" spans="2:12" ht="19.5">
      <c r="B359" s="50"/>
      <c r="C359" s="50"/>
      <c r="D359" s="50"/>
      <c r="E359" s="50"/>
      <c r="F359" s="62"/>
      <c r="G359" s="63"/>
      <c r="H359" s="64"/>
      <c r="I359" s="62"/>
      <c r="J359" s="62"/>
      <c r="K359" s="50"/>
      <c r="L359" s="16"/>
    </row>
    <row r="360" spans="2:12" ht="19.5">
      <c r="B360" s="50"/>
      <c r="C360" s="50"/>
      <c r="D360" s="50"/>
      <c r="E360" s="50"/>
      <c r="F360" s="62"/>
      <c r="G360" s="63"/>
      <c r="H360" s="64"/>
      <c r="I360" s="62"/>
      <c r="J360" s="62"/>
      <c r="K360" s="50"/>
      <c r="L360" s="16"/>
    </row>
    <row r="361" spans="2:12" ht="19.5">
      <c r="B361" s="50"/>
      <c r="C361" s="50"/>
      <c r="D361" s="50"/>
      <c r="E361" s="50"/>
      <c r="F361" s="62"/>
      <c r="G361" s="63"/>
      <c r="H361" s="64"/>
      <c r="I361" s="62"/>
      <c r="J361" s="62"/>
      <c r="K361" s="50"/>
      <c r="L361" s="16"/>
    </row>
    <row r="362" spans="2:12" ht="19.5">
      <c r="B362" s="50"/>
      <c r="C362" s="50"/>
      <c r="D362" s="50"/>
      <c r="E362" s="50"/>
      <c r="F362" s="62"/>
      <c r="G362" s="63"/>
      <c r="H362" s="64"/>
      <c r="I362" s="62"/>
      <c r="J362" s="62"/>
      <c r="K362" s="50"/>
      <c r="L362" s="16"/>
    </row>
    <row r="363" spans="2:12" ht="19.5">
      <c r="B363" s="50"/>
      <c r="C363" s="50"/>
      <c r="D363" s="50"/>
      <c r="E363" s="50"/>
      <c r="F363" s="62"/>
      <c r="G363" s="63"/>
      <c r="H363" s="64"/>
      <c r="I363" s="62"/>
      <c r="J363" s="62"/>
      <c r="K363" s="50"/>
      <c r="L363" s="16"/>
    </row>
    <row r="364" spans="2:12" ht="19.5">
      <c r="B364" s="50"/>
      <c r="C364" s="50"/>
      <c r="D364" s="50"/>
      <c r="E364" s="50"/>
      <c r="F364" s="62"/>
      <c r="G364" s="63"/>
      <c r="H364" s="64"/>
      <c r="I364" s="62"/>
      <c r="J364" s="62"/>
      <c r="K364" s="50"/>
      <c r="L364" s="16"/>
    </row>
    <row r="365" spans="2:12" ht="19.5">
      <c r="B365" s="50"/>
      <c r="C365" s="50"/>
      <c r="D365" s="50"/>
      <c r="E365" s="50"/>
      <c r="F365" s="62"/>
      <c r="G365" s="63"/>
      <c r="H365" s="64"/>
      <c r="I365" s="62"/>
      <c r="J365" s="62"/>
      <c r="K365" s="50"/>
      <c r="L365" s="16"/>
    </row>
    <row r="366" spans="2:12" ht="19.5">
      <c r="B366" s="50"/>
      <c r="C366" s="50"/>
      <c r="D366" s="50"/>
      <c r="E366" s="50"/>
      <c r="F366" s="62"/>
      <c r="G366" s="63"/>
      <c r="H366" s="64"/>
      <c r="I366" s="62"/>
      <c r="J366" s="62"/>
      <c r="K366" s="50"/>
      <c r="L366" s="16"/>
    </row>
    <row r="367" spans="2:12" ht="19.5">
      <c r="B367" s="50"/>
      <c r="C367" s="50"/>
      <c r="D367" s="50"/>
      <c r="E367" s="50"/>
      <c r="F367" s="62"/>
      <c r="G367" s="63"/>
      <c r="H367" s="64"/>
      <c r="I367" s="62"/>
      <c r="J367" s="62"/>
      <c r="K367" s="50"/>
      <c r="L367" s="16"/>
    </row>
    <row r="368" spans="2:12" ht="19.5">
      <c r="B368" s="50"/>
      <c r="C368" s="50"/>
      <c r="D368" s="50"/>
      <c r="E368" s="50"/>
      <c r="F368" s="62"/>
      <c r="G368" s="63"/>
      <c r="H368" s="64"/>
      <c r="I368" s="62"/>
      <c r="J368" s="62"/>
      <c r="K368" s="50"/>
      <c r="L368" s="16"/>
    </row>
    <row r="369" spans="2:12" ht="19.5">
      <c r="B369" s="50"/>
      <c r="C369" s="50"/>
      <c r="D369" s="50"/>
      <c r="E369" s="50"/>
      <c r="F369" s="62"/>
      <c r="G369" s="63"/>
      <c r="H369" s="64"/>
      <c r="I369" s="62"/>
      <c r="J369" s="62"/>
      <c r="K369" s="50"/>
      <c r="L369" s="16"/>
    </row>
    <row r="370" spans="2:12" ht="19.5">
      <c r="B370" s="50"/>
      <c r="C370" s="50"/>
      <c r="D370" s="50"/>
      <c r="E370" s="50"/>
      <c r="F370" s="62"/>
      <c r="G370" s="63"/>
      <c r="H370" s="64"/>
      <c r="I370" s="62"/>
      <c r="J370" s="62"/>
      <c r="K370" s="50"/>
      <c r="L370" s="16"/>
    </row>
    <row r="371" spans="2:12" ht="19.5">
      <c r="B371" s="50"/>
      <c r="C371" s="50"/>
      <c r="D371" s="50"/>
      <c r="E371" s="50"/>
      <c r="F371" s="62"/>
      <c r="G371" s="63"/>
      <c r="H371" s="64"/>
      <c r="I371" s="62"/>
      <c r="J371" s="62"/>
      <c r="K371" s="50"/>
      <c r="L371" s="16"/>
    </row>
    <row r="372" spans="2:12" ht="19.5">
      <c r="B372" s="50"/>
      <c r="C372" s="50"/>
      <c r="D372" s="50"/>
      <c r="E372" s="50"/>
      <c r="F372" s="62"/>
      <c r="G372" s="63"/>
      <c r="H372" s="64"/>
      <c r="I372" s="62"/>
      <c r="J372" s="62"/>
      <c r="K372" s="50"/>
      <c r="L372" s="16"/>
    </row>
    <row r="373" spans="2:12" ht="19.5">
      <c r="B373" s="50"/>
      <c r="C373" s="50"/>
      <c r="D373" s="50"/>
      <c r="E373" s="50"/>
      <c r="F373" s="62"/>
      <c r="G373" s="63"/>
      <c r="H373" s="64"/>
      <c r="I373" s="62"/>
      <c r="J373" s="62"/>
      <c r="K373" s="50"/>
      <c r="L373" s="16"/>
    </row>
    <row r="374" spans="2:11" ht="15">
      <c r="B374" s="3"/>
      <c r="C374" s="3"/>
      <c r="D374" s="3"/>
      <c r="E374" s="3"/>
      <c r="F374" s="4"/>
      <c r="G374" s="5"/>
      <c r="H374" s="6"/>
      <c r="I374" s="4"/>
      <c r="J374" s="4"/>
      <c r="K374" s="3"/>
    </row>
    <row r="375" spans="2:11" ht="15">
      <c r="B375" s="3"/>
      <c r="C375" s="3"/>
      <c r="D375" s="3"/>
      <c r="E375" s="3"/>
      <c r="F375" s="4"/>
      <c r="G375" s="5"/>
      <c r="H375" s="6"/>
      <c r="I375" s="4"/>
      <c r="J375" s="4"/>
      <c r="K375" s="3"/>
    </row>
    <row r="376" spans="2:11" ht="15">
      <c r="B376" s="3"/>
      <c r="C376" s="3"/>
      <c r="D376" s="3"/>
      <c r="E376" s="3"/>
      <c r="F376" s="4"/>
      <c r="G376" s="5"/>
      <c r="H376" s="6"/>
      <c r="I376" s="4"/>
      <c r="J376" s="4"/>
      <c r="K376" s="3"/>
    </row>
    <row r="377" spans="2:11" ht="15">
      <c r="B377" s="3"/>
      <c r="C377" s="3"/>
      <c r="D377" s="3"/>
      <c r="E377" s="3"/>
      <c r="F377" s="4"/>
      <c r="G377" s="5"/>
      <c r="H377" s="6"/>
      <c r="I377" s="4"/>
      <c r="J377" s="4"/>
      <c r="K377" s="3"/>
    </row>
    <row r="378" spans="2:11" ht="15">
      <c r="B378" s="3"/>
      <c r="C378" s="3"/>
      <c r="D378" s="3"/>
      <c r="E378" s="3"/>
      <c r="F378" s="4"/>
      <c r="G378" s="5"/>
      <c r="H378" s="6"/>
      <c r="I378" s="4"/>
      <c r="J378" s="4"/>
      <c r="K378" s="3"/>
    </row>
    <row r="379" spans="2:11" ht="15">
      <c r="B379" s="3"/>
      <c r="C379" s="3"/>
      <c r="D379" s="3"/>
      <c r="E379" s="3"/>
      <c r="F379" s="4"/>
      <c r="G379" s="5"/>
      <c r="H379" s="6"/>
      <c r="I379" s="4"/>
      <c r="J379" s="4"/>
      <c r="K379" s="3"/>
    </row>
    <row r="380" spans="2:11" ht="15">
      <c r="B380" s="3"/>
      <c r="C380" s="3"/>
      <c r="D380" s="3"/>
      <c r="E380" s="3"/>
      <c r="F380" s="4"/>
      <c r="G380" s="5"/>
      <c r="H380" s="6"/>
      <c r="I380" s="4"/>
      <c r="J380" s="4"/>
      <c r="K380" s="3"/>
    </row>
    <row r="381" spans="2:11" ht="15">
      <c r="B381" s="3"/>
      <c r="C381" s="3"/>
      <c r="D381" s="3"/>
      <c r="E381" s="3"/>
      <c r="F381" s="4"/>
      <c r="G381" s="5"/>
      <c r="H381" s="6"/>
      <c r="I381" s="4"/>
      <c r="J381" s="4"/>
      <c r="K381" s="3"/>
    </row>
    <row r="382" spans="2:11" ht="15">
      <c r="B382" s="3"/>
      <c r="C382" s="3"/>
      <c r="D382" s="3"/>
      <c r="E382" s="3"/>
      <c r="F382" s="4"/>
      <c r="G382" s="5"/>
      <c r="H382" s="6"/>
      <c r="I382" s="4"/>
      <c r="J382" s="4"/>
      <c r="K382" s="3"/>
    </row>
    <row r="383" spans="2:11" ht="15">
      <c r="B383" s="3"/>
      <c r="C383" s="3"/>
      <c r="D383" s="3"/>
      <c r="E383" s="3"/>
      <c r="F383" s="4"/>
      <c r="G383" s="5"/>
      <c r="H383" s="6"/>
      <c r="I383" s="4"/>
      <c r="J383" s="4"/>
      <c r="K383" s="3"/>
    </row>
    <row r="384" spans="2:11" ht="15">
      <c r="B384" s="3"/>
      <c r="C384" s="3"/>
      <c r="D384" s="3"/>
      <c r="E384" s="3"/>
      <c r="F384" s="4"/>
      <c r="G384" s="5"/>
      <c r="H384" s="6"/>
      <c r="I384" s="4"/>
      <c r="J384" s="4"/>
      <c r="K384" s="3"/>
    </row>
    <row r="385" spans="2:11" ht="15">
      <c r="B385" s="3"/>
      <c r="C385" s="3"/>
      <c r="D385" s="3"/>
      <c r="E385" s="3"/>
      <c r="F385" s="4"/>
      <c r="G385" s="5"/>
      <c r="H385" s="6"/>
      <c r="I385" s="4"/>
      <c r="J385" s="4"/>
      <c r="K385" s="3"/>
    </row>
    <row r="386" spans="2:11" ht="15">
      <c r="B386" s="3"/>
      <c r="C386" s="3"/>
      <c r="D386" s="3"/>
      <c r="E386" s="3"/>
      <c r="F386" s="4"/>
      <c r="G386" s="5"/>
      <c r="H386" s="6"/>
      <c r="I386" s="4"/>
      <c r="J386" s="4"/>
      <c r="K386" s="3"/>
    </row>
    <row r="387" spans="2:11" ht="15">
      <c r="B387" s="3"/>
      <c r="C387" s="3"/>
      <c r="D387" s="3"/>
      <c r="E387" s="3"/>
      <c r="F387" s="4"/>
      <c r="G387" s="5"/>
      <c r="H387" s="6"/>
      <c r="I387" s="4"/>
      <c r="J387" s="4"/>
      <c r="K387" s="3"/>
    </row>
    <row r="388" spans="2:11" ht="15">
      <c r="B388" s="3"/>
      <c r="C388" s="3"/>
      <c r="D388" s="3"/>
      <c r="E388" s="3"/>
      <c r="F388" s="4"/>
      <c r="G388" s="5"/>
      <c r="H388" s="6"/>
      <c r="I388" s="4"/>
      <c r="J388" s="4"/>
      <c r="K388" s="3"/>
    </row>
    <row r="389" spans="2:11" ht="15">
      <c r="B389" s="3"/>
      <c r="C389" s="3"/>
      <c r="D389" s="3"/>
      <c r="E389" s="3"/>
      <c r="F389" s="4"/>
      <c r="G389" s="5"/>
      <c r="H389" s="6"/>
      <c r="I389" s="4"/>
      <c r="J389" s="4"/>
      <c r="K389" s="3"/>
    </row>
    <row r="390" spans="2:11" ht="15">
      <c r="B390" s="3"/>
      <c r="C390" s="3"/>
      <c r="D390" s="3"/>
      <c r="E390" s="3"/>
      <c r="F390" s="4"/>
      <c r="G390" s="5"/>
      <c r="H390" s="6"/>
      <c r="I390" s="4"/>
      <c r="J390" s="4"/>
      <c r="K390" s="3"/>
    </row>
    <row r="391" spans="2:11" ht="15">
      <c r="B391" s="3"/>
      <c r="C391" s="3"/>
      <c r="D391" s="3"/>
      <c r="E391" s="3"/>
      <c r="F391" s="4"/>
      <c r="G391" s="5"/>
      <c r="H391" s="6"/>
      <c r="I391" s="4"/>
      <c r="J391" s="4"/>
      <c r="K391" s="3"/>
    </row>
    <row r="392" spans="2:11" ht="15">
      <c r="B392" s="3"/>
      <c r="C392" s="3"/>
      <c r="D392" s="3"/>
      <c r="E392" s="3"/>
      <c r="F392" s="4"/>
      <c r="G392" s="5"/>
      <c r="H392" s="6"/>
      <c r="I392" s="4"/>
      <c r="J392" s="4"/>
      <c r="K392" s="3"/>
    </row>
    <row r="393" spans="2:11" ht="15">
      <c r="B393" s="3"/>
      <c r="C393" s="3"/>
      <c r="D393" s="3"/>
      <c r="E393" s="3"/>
      <c r="F393" s="4"/>
      <c r="G393" s="5"/>
      <c r="H393" s="6"/>
      <c r="I393" s="4"/>
      <c r="J393" s="4"/>
      <c r="K393" s="3"/>
    </row>
    <row r="394" spans="2:11" ht="15">
      <c r="B394" s="3"/>
      <c r="C394" s="3"/>
      <c r="D394" s="3"/>
      <c r="E394" s="3"/>
      <c r="F394" s="4"/>
      <c r="G394" s="5"/>
      <c r="H394" s="6"/>
      <c r="I394" s="4"/>
      <c r="J394" s="4"/>
      <c r="K394" s="3"/>
    </row>
    <row r="395" spans="2:11" ht="15">
      <c r="B395" s="3"/>
      <c r="C395" s="3"/>
      <c r="D395" s="3"/>
      <c r="E395" s="3"/>
      <c r="F395" s="4"/>
      <c r="G395" s="5"/>
      <c r="H395" s="6"/>
      <c r="I395" s="4"/>
      <c r="J395" s="4"/>
      <c r="K395" s="3"/>
    </row>
    <row r="396" spans="2:11" ht="15">
      <c r="B396" s="3"/>
      <c r="C396" s="3"/>
      <c r="D396" s="3"/>
      <c r="E396" s="3"/>
      <c r="F396" s="4"/>
      <c r="G396" s="5"/>
      <c r="H396" s="6"/>
      <c r="I396" s="4"/>
      <c r="J396" s="4"/>
      <c r="K396" s="3"/>
    </row>
    <row r="397" spans="2:11" ht="15">
      <c r="B397" s="3"/>
      <c r="C397" s="3"/>
      <c r="D397" s="3"/>
      <c r="E397" s="3"/>
      <c r="F397" s="4"/>
      <c r="G397" s="5"/>
      <c r="H397" s="6"/>
      <c r="I397" s="4"/>
      <c r="J397" s="4"/>
      <c r="K397" s="3"/>
    </row>
    <row r="398" spans="2:11" ht="15">
      <c r="B398" s="3"/>
      <c r="C398" s="3"/>
      <c r="D398" s="3"/>
      <c r="E398" s="3"/>
      <c r="F398" s="4"/>
      <c r="G398" s="5"/>
      <c r="H398" s="6"/>
      <c r="I398" s="4"/>
      <c r="J398" s="4"/>
      <c r="K398" s="3"/>
    </row>
    <row r="399" spans="2:11" ht="15">
      <c r="B399" s="3"/>
      <c r="C399" s="3"/>
      <c r="D399" s="3"/>
      <c r="E399" s="3"/>
      <c r="F399" s="4"/>
      <c r="G399" s="5"/>
      <c r="H399" s="6"/>
      <c r="I399" s="4"/>
      <c r="J399" s="4"/>
      <c r="K399" s="3"/>
    </row>
    <row r="400" spans="2:11" ht="15">
      <c r="B400" s="3"/>
      <c r="C400" s="3"/>
      <c r="D400" s="3"/>
      <c r="E400" s="3"/>
      <c r="F400" s="4"/>
      <c r="G400" s="5"/>
      <c r="H400" s="6"/>
      <c r="I400" s="4"/>
      <c r="J400" s="4"/>
      <c r="K400" s="3"/>
    </row>
    <row r="401" spans="2:11" ht="15">
      <c r="B401" s="3"/>
      <c r="C401" s="3"/>
      <c r="D401" s="3"/>
      <c r="E401" s="3"/>
      <c r="F401" s="4"/>
      <c r="G401" s="5"/>
      <c r="H401" s="6"/>
      <c r="I401" s="4"/>
      <c r="J401" s="4"/>
      <c r="K401" s="3"/>
    </row>
    <row r="402" spans="2:11" ht="15">
      <c r="B402" s="3"/>
      <c r="C402" s="3"/>
      <c r="D402" s="3"/>
      <c r="E402" s="3"/>
      <c r="F402" s="4"/>
      <c r="G402" s="5"/>
      <c r="H402" s="6"/>
      <c r="I402" s="4"/>
      <c r="J402" s="4"/>
      <c r="K402" s="3"/>
    </row>
    <row r="403" spans="2:11" ht="15">
      <c r="B403" s="3"/>
      <c r="C403" s="3"/>
      <c r="D403" s="3"/>
      <c r="E403" s="3"/>
      <c r="F403" s="4"/>
      <c r="G403" s="5"/>
      <c r="H403" s="6"/>
      <c r="I403" s="4"/>
      <c r="J403" s="4"/>
      <c r="K403" s="3"/>
    </row>
    <row r="404" spans="2:11" ht="15">
      <c r="B404" s="3"/>
      <c r="C404" s="3"/>
      <c r="D404" s="3"/>
      <c r="E404" s="3"/>
      <c r="F404" s="4"/>
      <c r="G404" s="5"/>
      <c r="H404" s="6"/>
      <c r="I404" s="4"/>
      <c r="J404" s="4"/>
      <c r="K404" s="3"/>
    </row>
    <row r="405" spans="2:11" ht="15">
      <c r="B405" s="3"/>
      <c r="C405" s="3"/>
      <c r="D405" s="3"/>
      <c r="E405" s="3"/>
      <c r="F405" s="4"/>
      <c r="G405" s="5"/>
      <c r="H405" s="6"/>
      <c r="I405" s="4"/>
      <c r="J405" s="4"/>
      <c r="K405" s="3"/>
    </row>
    <row r="406" spans="2:11" ht="15">
      <c r="B406" s="3"/>
      <c r="C406" s="3"/>
      <c r="D406" s="3"/>
      <c r="E406" s="3"/>
      <c r="F406" s="4"/>
      <c r="G406" s="5"/>
      <c r="H406" s="6"/>
      <c r="I406" s="4"/>
      <c r="J406" s="4"/>
      <c r="K406" s="3"/>
    </row>
    <row r="407" spans="2:11" ht="15">
      <c r="B407" s="3"/>
      <c r="C407" s="3"/>
      <c r="D407" s="3"/>
      <c r="E407" s="3"/>
      <c r="F407" s="4"/>
      <c r="G407" s="5"/>
      <c r="H407" s="6"/>
      <c r="I407" s="4"/>
      <c r="J407" s="4"/>
      <c r="K407" s="3"/>
    </row>
    <row r="408" spans="2:11" ht="15">
      <c r="B408" s="3"/>
      <c r="C408" s="3"/>
      <c r="D408" s="3"/>
      <c r="E408" s="3"/>
      <c r="F408" s="4"/>
      <c r="G408" s="5"/>
      <c r="H408" s="6"/>
      <c r="I408" s="4"/>
      <c r="J408" s="4"/>
      <c r="K408" s="3"/>
    </row>
    <row r="409" spans="2:11" ht="15">
      <c r="B409" s="3"/>
      <c r="C409" s="3"/>
      <c r="D409" s="3"/>
      <c r="E409" s="3"/>
      <c r="F409" s="4"/>
      <c r="G409" s="5"/>
      <c r="H409" s="6"/>
      <c r="I409" s="4"/>
      <c r="J409" s="4"/>
      <c r="K409" s="3"/>
    </row>
    <row r="410" spans="2:11" ht="15">
      <c r="B410" s="3"/>
      <c r="C410" s="3"/>
      <c r="D410" s="3"/>
      <c r="E410" s="3"/>
      <c r="F410" s="4"/>
      <c r="G410" s="5"/>
      <c r="H410" s="6"/>
      <c r="I410" s="4"/>
      <c r="J410" s="4"/>
      <c r="K410" s="3"/>
    </row>
    <row r="411" spans="2:11" ht="15">
      <c r="B411" s="3"/>
      <c r="C411" s="3"/>
      <c r="D411" s="3"/>
      <c r="E411" s="3"/>
      <c r="F411" s="4"/>
      <c r="G411" s="5"/>
      <c r="H411" s="6"/>
      <c r="I411" s="4"/>
      <c r="J411" s="4"/>
      <c r="K411" s="3"/>
    </row>
    <row r="412" spans="2:11" ht="15">
      <c r="B412" s="3"/>
      <c r="C412" s="3"/>
      <c r="D412" s="3"/>
      <c r="E412" s="3"/>
      <c r="F412" s="4"/>
      <c r="G412" s="5"/>
      <c r="H412" s="6"/>
      <c r="I412" s="4"/>
      <c r="J412" s="4"/>
      <c r="K412" s="3"/>
    </row>
    <row r="413" spans="2:11" ht="15">
      <c r="B413" s="3"/>
      <c r="C413" s="3"/>
      <c r="D413" s="3"/>
      <c r="E413" s="3"/>
      <c r="F413" s="4"/>
      <c r="G413" s="5"/>
      <c r="H413" s="6"/>
      <c r="I413" s="4"/>
      <c r="J413" s="4"/>
      <c r="K413" s="3"/>
    </row>
    <row r="414" spans="2:11" ht="15">
      <c r="B414" s="3"/>
      <c r="C414" s="3"/>
      <c r="D414" s="3"/>
      <c r="E414" s="3"/>
      <c r="F414" s="4"/>
      <c r="G414" s="5"/>
      <c r="H414" s="6"/>
      <c r="I414" s="4"/>
      <c r="J414" s="4"/>
      <c r="K414" s="3"/>
    </row>
    <row r="415" spans="2:11" ht="15">
      <c r="B415" s="3"/>
      <c r="C415" s="3"/>
      <c r="D415" s="3"/>
      <c r="E415" s="3"/>
      <c r="F415" s="4"/>
      <c r="G415" s="5"/>
      <c r="H415" s="6"/>
      <c r="I415" s="4"/>
      <c r="J415" s="4"/>
      <c r="K415" s="3"/>
    </row>
    <row r="416" spans="2:11" ht="15">
      <c r="B416" s="3"/>
      <c r="C416" s="3"/>
      <c r="D416" s="3"/>
      <c r="E416" s="3"/>
      <c r="F416" s="4"/>
      <c r="G416" s="5"/>
      <c r="H416" s="6"/>
      <c r="I416" s="4"/>
      <c r="J416" s="4"/>
      <c r="K416" s="3"/>
    </row>
    <row r="417" spans="2:11" ht="15">
      <c r="B417" s="3"/>
      <c r="C417" s="3"/>
      <c r="D417" s="3"/>
      <c r="E417" s="3"/>
      <c r="F417" s="4"/>
      <c r="G417" s="5"/>
      <c r="H417" s="6"/>
      <c r="I417" s="4"/>
      <c r="J417" s="4"/>
      <c r="K417" s="3"/>
    </row>
    <row r="418" spans="2:11" ht="15">
      <c r="B418" s="3"/>
      <c r="C418" s="3"/>
      <c r="D418" s="3"/>
      <c r="E418" s="3"/>
      <c r="F418" s="4"/>
      <c r="G418" s="5"/>
      <c r="H418" s="6"/>
      <c r="I418" s="4"/>
      <c r="J418" s="4"/>
      <c r="K418" s="3"/>
    </row>
    <row r="419" spans="2:11" ht="15">
      <c r="B419" s="3"/>
      <c r="C419" s="3"/>
      <c r="D419" s="3"/>
      <c r="E419" s="3"/>
      <c r="F419" s="4"/>
      <c r="G419" s="5"/>
      <c r="H419" s="6"/>
      <c r="I419" s="4"/>
      <c r="J419" s="4"/>
      <c r="K419" s="3"/>
    </row>
    <row r="420" spans="2:11" ht="15">
      <c r="B420" s="3"/>
      <c r="C420" s="3"/>
      <c r="D420" s="3"/>
      <c r="E420" s="3"/>
      <c r="F420" s="4"/>
      <c r="G420" s="5"/>
      <c r="H420" s="6"/>
      <c r="I420" s="4"/>
      <c r="J420" s="4"/>
      <c r="K420" s="3"/>
    </row>
    <row r="421" spans="2:11" ht="15">
      <c r="B421" s="3"/>
      <c r="C421" s="3"/>
      <c r="D421" s="3"/>
      <c r="E421" s="3"/>
      <c r="F421" s="4"/>
      <c r="G421" s="5"/>
      <c r="H421" s="6"/>
      <c r="I421" s="4"/>
      <c r="J421" s="4"/>
      <c r="K421" s="3"/>
    </row>
    <row r="422" spans="2:11" ht="15">
      <c r="B422" s="3"/>
      <c r="C422" s="3"/>
      <c r="D422" s="3"/>
      <c r="E422" s="3"/>
      <c r="F422" s="4"/>
      <c r="G422" s="5"/>
      <c r="H422" s="6"/>
      <c r="I422" s="4"/>
      <c r="J422" s="4"/>
      <c r="K422" s="3"/>
    </row>
    <row r="423" spans="2:11" ht="15">
      <c r="B423" s="3"/>
      <c r="C423" s="3"/>
      <c r="D423" s="3"/>
      <c r="E423" s="3"/>
      <c r="F423" s="4"/>
      <c r="G423" s="5"/>
      <c r="H423" s="6"/>
      <c r="I423" s="4"/>
      <c r="J423" s="4"/>
      <c r="K423" s="3"/>
    </row>
    <row r="424" spans="2:11" ht="15">
      <c r="B424" s="3"/>
      <c r="C424" s="3"/>
      <c r="D424" s="3"/>
      <c r="E424" s="3"/>
      <c r="F424" s="4"/>
      <c r="G424" s="5"/>
      <c r="H424" s="6"/>
      <c r="I424" s="4"/>
      <c r="J424" s="4"/>
      <c r="K424" s="3"/>
    </row>
    <row r="425" spans="2:11" ht="15">
      <c r="B425" s="3"/>
      <c r="C425" s="3"/>
      <c r="D425" s="3"/>
      <c r="E425" s="3"/>
      <c r="F425" s="4"/>
      <c r="G425" s="5"/>
      <c r="H425" s="6"/>
      <c r="I425" s="4"/>
      <c r="J425" s="4"/>
      <c r="K425" s="3"/>
    </row>
    <row r="426" spans="2:11" ht="15">
      <c r="B426" s="3"/>
      <c r="C426" s="3"/>
      <c r="D426" s="3"/>
      <c r="E426" s="3"/>
      <c r="F426" s="4"/>
      <c r="G426" s="5"/>
      <c r="H426" s="6"/>
      <c r="I426" s="4"/>
      <c r="J426" s="4"/>
      <c r="K426" s="3"/>
    </row>
    <row r="427" spans="2:11" ht="15">
      <c r="B427" s="3"/>
      <c r="C427" s="3"/>
      <c r="D427" s="3"/>
      <c r="E427" s="3"/>
      <c r="F427" s="4"/>
      <c r="G427" s="5"/>
      <c r="H427" s="6"/>
      <c r="I427" s="4"/>
      <c r="J427" s="4"/>
      <c r="K427" s="3"/>
    </row>
    <row r="428" spans="2:11" ht="15">
      <c r="B428" s="3"/>
      <c r="C428" s="3"/>
      <c r="D428" s="3"/>
      <c r="E428" s="3"/>
      <c r="F428" s="4"/>
      <c r="G428" s="5"/>
      <c r="H428" s="6"/>
      <c r="I428" s="4"/>
      <c r="J428" s="4"/>
      <c r="K428" s="3"/>
    </row>
    <row r="429" spans="2:11" ht="15">
      <c r="B429" s="3"/>
      <c r="C429" s="3"/>
      <c r="D429" s="3"/>
      <c r="E429" s="3"/>
      <c r="F429" s="4"/>
      <c r="G429" s="5"/>
      <c r="H429" s="6"/>
      <c r="I429" s="4"/>
      <c r="J429" s="4"/>
      <c r="K429" s="3"/>
    </row>
    <row r="430" spans="2:11" ht="15">
      <c r="B430" s="3"/>
      <c r="C430" s="3"/>
      <c r="D430" s="3"/>
      <c r="E430" s="3"/>
      <c r="F430" s="4"/>
      <c r="G430" s="5"/>
      <c r="H430" s="6"/>
      <c r="I430" s="4"/>
      <c r="J430" s="4"/>
      <c r="K430" s="3"/>
    </row>
    <row r="431" spans="2:11" ht="15">
      <c r="B431" s="3"/>
      <c r="C431" s="3"/>
      <c r="D431" s="3"/>
      <c r="E431" s="3"/>
      <c r="F431" s="4"/>
      <c r="G431" s="5"/>
      <c r="H431" s="6"/>
      <c r="I431" s="4"/>
      <c r="J431" s="4"/>
      <c r="K431" s="3"/>
    </row>
    <row r="432" spans="2:11" ht="15">
      <c r="B432" s="3"/>
      <c r="C432" s="3"/>
      <c r="D432" s="3"/>
      <c r="E432" s="3"/>
      <c r="F432" s="4"/>
      <c r="G432" s="5"/>
      <c r="H432" s="6"/>
      <c r="I432" s="4"/>
      <c r="J432" s="4"/>
      <c r="K432" s="3"/>
    </row>
    <row r="433" spans="2:11" ht="15">
      <c r="B433" s="3"/>
      <c r="C433" s="3"/>
      <c r="D433" s="3"/>
      <c r="E433" s="3"/>
      <c r="F433" s="4"/>
      <c r="G433" s="5"/>
      <c r="H433" s="6"/>
      <c r="I433" s="4"/>
      <c r="J433" s="4"/>
      <c r="K433" s="3"/>
    </row>
    <row r="434" spans="2:11" ht="15">
      <c r="B434" s="3"/>
      <c r="C434" s="3"/>
      <c r="D434" s="3"/>
      <c r="E434" s="3"/>
      <c r="F434" s="4"/>
      <c r="G434" s="5"/>
      <c r="H434" s="6"/>
      <c r="I434" s="4"/>
      <c r="J434" s="4"/>
      <c r="K434" s="3"/>
    </row>
    <row r="435" spans="2:11" ht="15">
      <c r="B435" s="3"/>
      <c r="C435" s="3"/>
      <c r="D435" s="3"/>
      <c r="E435" s="3"/>
      <c r="F435" s="4"/>
      <c r="G435" s="5"/>
      <c r="H435" s="6"/>
      <c r="I435" s="4"/>
      <c r="J435" s="4"/>
      <c r="K435" s="3"/>
    </row>
    <row r="436" spans="2:11" ht="15">
      <c r="B436" s="3"/>
      <c r="C436" s="3"/>
      <c r="D436" s="3"/>
      <c r="E436" s="3"/>
      <c r="F436" s="4"/>
      <c r="G436" s="5"/>
      <c r="H436" s="6"/>
      <c r="I436" s="4"/>
      <c r="J436" s="4"/>
      <c r="K436" s="3"/>
    </row>
    <row r="437" spans="2:11" ht="15">
      <c r="B437" s="3"/>
      <c r="C437" s="3"/>
      <c r="D437" s="3"/>
      <c r="E437" s="3"/>
      <c r="F437" s="4"/>
      <c r="G437" s="5"/>
      <c r="H437" s="6"/>
      <c r="I437" s="4"/>
      <c r="J437" s="4"/>
      <c r="K437" s="3"/>
    </row>
    <row r="438" spans="2:11" ht="15">
      <c r="B438" s="3"/>
      <c r="C438" s="3"/>
      <c r="D438" s="3"/>
      <c r="E438" s="3"/>
      <c r="F438" s="4"/>
      <c r="G438" s="5"/>
      <c r="H438" s="6"/>
      <c r="I438" s="4"/>
      <c r="J438" s="4"/>
      <c r="K438" s="3"/>
    </row>
    <row r="439" spans="2:11" ht="15">
      <c r="B439" s="3"/>
      <c r="C439" s="3"/>
      <c r="D439" s="3"/>
      <c r="E439" s="3"/>
      <c r="F439" s="4"/>
      <c r="G439" s="5"/>
      <c r="H439" s="6"/>
      <c r="I439" s="4"/>
      <c r="J439" s="4"/>
      <c r="K439" s="3"/>
    </row>
    <row r="440" spans="2:11" ht="15">
      <c r="B440" s="3"/>
      <c r="C440" s="3"/>
      <c r="D440" s="3"/>
      <c r="E440" s="3"/>
      <c r="F440" s="4"/>
      <c r="G440" s="5"/>
      <c r="H440" s="6"/>
      <c r="I440" s="4"/>
      <c r="J440" s="4"/>
      <c r="K440" s="3"/>
    </row>
    <row r="441" spans="2:11" ht="15">
      <c r="B441" s="3"/>
      <c r="C441" s="3"/>
      <c r="D441" s="3"/>
      <c r="E441" s="3"/>
      <c r="F441" s="4"/>
      <c r="G441" s="5"/>
      <c r="H441" s="6"/>
      <c r="I441" s="4"/>
      <c r="J441" s="4"/>
      <c r="K441" s="3"/>
    </row>
    <row r="442" spans="2:11" ht="15">
      <c r="B442" s="3"/>
      <c r="C442" s="3"/>
      <c r="D442" s="3"/>
      <c r="E442" s="3"/>
      <c r="F442" s="4"/>
      <c r="G442" s="5"/>
      <c r="H442" s="6"/>
      <c r="I442" s="4"/>
      <c r="J442" s="4"/>
      <c r="K442" s="3"/>
    </row>
    <row r="443" spans="2:11" ht="15">
      <c r="B443" s="3"/>
      <c r="C443" s="3"/>
      <c r="D443" s="3"/>
      <c r="E443" s="3"/>
      <c r="F443" s="4"/>
      <c r="G443" s="5"/>
      <c r="H443" s="6"/>
      <c r="I443" s="4"/>
      <c r="J443" s="4"/>
      <c r="K443" s="3"/>
    </row>
    <row r="444" spans="2:11" ht="15">
      <c r="B444" s="3"/>
      <c r="C444" s="3"/>
      <c r="D444" s="3"/>
      <c r="E444" s="3"/>
      <c r="F444" s="4"/>
      <c r="G444" s="5"/>
      <c r="H444" s="6"/>
      <c r="I444" s="4"/>
      <c r="J444" s="4"/>
      <c r="K444" s="3"/>
    </row>
    <row r="445" spans="2:11" ht="15">
      <c r="B445" s="3"/>
      <c r="C445" s="3"/>
      <c r="D445" s="3"/>
      <c r="E445" s="3"/>
      <c r="F445" s="4"/>
      <c r="G445" s="5"/>
      <c r="H445" s="6"/>
      <c r="I445" s="4"/>
      <c r="J445" s="4"/>
      <c r="K445" s="3"/>
    </row>
    <row r="446" spans="2:11" ht="15">
      <c r="B446" s="3"/>
      <c r="C446" s="3"/>
      <c r="D446" s="3"/>
      <c r="E446" s="3"/>
      <c r="F446" s="4"/>
      <c r="G446" s="5"/>
      <c r="H446" s="6"/>
      <c r="I446" s="4"/>
      <c r="J446" s="4"/>
      <c r="K446" s="3"/>
    </row>
    <row r="447" spans="2:11" ht="15">
      <c r="B447" s="3"/>
      <c r="C447" s="3"/>
      <c r="D447" s="3"/>
      <c r="E447" s="3"/>
      <c r="F447" s="4"/>
      <c r="G447" s="5"/>
      <c r="H447" s="6"/>
      <c r="I447" s="4"/>
      <c r="J447" s="4"/>
      <c r="K447" s="3"/>
    </row>
    <row r="448" spans="2:11" ht="15">
      <c r="B448" s="3"/>
      <c r="C448" s="3"/>
      <c r="D448" s="3"/>
      <c r="E448" s="3"/>
      <c r="F448" s="4"/>
      <c r="G448" s="5"/>
      <c r="H448" s="6"/>
      <c r="I448" s="4"/>
      <c r="J448" s="4"/>
      <c r="K448" s="3"/>
    </row>
    <row r="449" spans="2:11" ht="15">
      <c r="B449" s="3"/>
      <c r="C449" s="3"/>
      <c r="D449" s="3"/>
      <c r="E449" s="3"/>
      <c r="F449" s="4"/>
      <c r="G449" s="5"/>
      <c r="H449" s="6"/>
      <c r="I449" s="4"/>
      <c r="J449" s="4"/>
      <c r="K449" s="3"/>
    </row>
    <row r="450" spans="2:11" ht="15">
      <c r="B450" s="3"/>
      <c r="C450" s="3"/>
      <c r="D450" s="3"/>
      <c r="E450" s="3"/>
      <c r="F450" s="4"/>
      <c r="G450" s="5"/>
      <c r="H450" s="6"/>
      <c r="I450" s="4"/>
      <c r="J450" s="4"/>
      <c r="K450" s="3"/>
    </row>
    <row r="451" spans="2:11" ht="15">
      <c r="B451" s="3"/>
      <c r="C451" s="3"/>
      <c r="D451" s="3"/>
      <c r="E451" s="3"/>
      <c r="F451" s="4"/>
      <c r="G451" s="5"/>
      <c r="H451" s="6"/>
      <c r="I451" s="4"/>
      <c r="J451" s="4"/>
      <c r="K451" s="3"/>
    </row>
    <row r="452" spans="2:11" ht="15">
      <c r="B452" s="3"/>
      <c r="C452" s="3"/>
      <c r="D452" s="3"/>
      <c r="E452" s="3"/>
      <c r="F452" s="4"/>
      <c r="G452" s="5"/>
      <c r="H452" s="6"/>
      <c r="I452" s="4"/>
      <c r="J452" s="4"/>
      <c r="K452" s="3"/>
    </row>
    <row r="453" spans="2:11" ht="15">
      <c r="B453" s="3"/>
      <c r="C453" s="3"/>
      <c r="D453" s="3"/>
      <c r="E453" s="3"/>
      <c r="F453" s="4"/>
      <c r="G453" s="5"/>
      <c r="H453" s="6"/>
      <c r="I453" s="4"/>
      <c r="J453" s="4"/>
      <c r="K453" s="3"/>
    </row>
    <row r="454" spans="2:11" ht="15">
      <c r="B454" s="3"/>
      <c r="C454" s="3"/>
      <c r="D454" s="3"/>
      <c r="E454" s="3"/>
      <c r="F454" s="4"/>
      <c r="G454" s="5"/>
      <c r="H454" s="6"/>
      <c r="I454" s="4"/>
      <c r="J454" s="4"/>
      <c r="K454" s="3"/>
    </row>
    <row r="455" spans="2:11" ht="15">
      <c r="B455" s="3"/>
      <c r="C455" s="3"/>
      <c r="D455" s="3"/>
      <c r="E455" s="3"/>
      <c r="F455" s="4"/>
      <c r="G455" s="5"/>
      <c r="H455" s="6"/>
      <c r="I455" s="4"/>
      <c r="J455" s="4"/>
      <c r="K455" s="3"/>
    </row>
    <row r="456" spans="2:11" ht="15">
      <c r="B456" s="3"/>
      <c r="C456" s="3"/>
      <c r="D456" s="3"/>
      <c r="E456" s="3"/>
      <c r="F456" s="4"/>
      <c r="G456" s="5"/>
      <c r="H456" s="6"/>
      <c r="I456" s="4"/>
      <c r="J456" s="4"/>
      <c r="K456" s="3"/>
    </row>
    <row r="457" spans="2:11" ht="15">
      <c r="B457" s="3"/>
      <c r="C457" s="3"/>
      <c r="D457" s="3"/>
      <c r="E457" s="3"/>
      <c r="F457" s="4"/>
      <c r="G457" s="5"/>
      <c r="H457" s="6"/>
      <c r="I457" s="4"/>
      <c r="J457" s="4"/>
      <c r="K457" s="3"/>
    </row>
    <row r="458" spans="2:11" ht="15">
      <c r="B458" s="3"/>
      <c r="C458" s="3"/>
      <c r="D458" s="3"/>
      <c r="E458" s="3"/>
      <c r="F458" s="4"/>
      <c r="G458" s="5"/>
      <c r="H458" s="6"/>
      <c r="I458" s="4"/>
      <c r="J458" s="4"/>
      <c r="K458" s="3"/>
    </row>
    <row r="459" spans="2:11" ht="15">
      <c r="B459" s="3"/>
      <c r="C459" s="3"/>
      <c r="D459" s="3"/>
      <c r="E459" s="3"/>
      <c r="F459" s="4"/>
      <c r="G459" s="5"/>
      <c r="H459" s="6"/>
      <c r="I459" s="4"/>
      <c r="J459" s="4"/>
      <c r="K459" s="3"/>
    </row>
    <row r="460" spans="2:11" ht="15">
      <c r="B460" s="3"/>
      <c r="C460" s="3"/>
      <c r="D460" s="3"/>
      <c r="E460" s="3"/>
      <c r="F460" s="4"/>
      <c r="G460" s="5"/>
      <c r="H460" s="6"/>
      <c r="I460" s="4"/>
      <c r="J460" s="4"/>
      <c r="K460" s="3"/>
    </row>
    <row r="461" spans="2:11" ht="15">
      <c r="B461" s="3"/>
      <c r="C461" s="3"/>
      <c r="D461" s="3"/>
      <c r="E461" s="3"/>
      <c r="F461" s="4"/>
      <c r="G461" s="5"/>
      <c r="H461" s="6"/>
      <c r="I461" s="4"/>
      <c r="J461" s="4"/>
      <c r="K461" s="3"/>
    </row>
    <row r="462" spans="2:11" ht="15">
      <c r="B462" s="3"/>
      <c r="C462" s="3"/>
      <c r="D462" s="3"/>
      <c r="E462" s="3"/>
      <c r="F462" s="4"/>
      <c r="G462" s="5"/>
      <c r="H462" s="6"/>
      <c r="I462" s="4"/>
      <c r="J462" s="4"/>
      <c r="K462" s="3"/>
    </row>
    <row r="463" spans="2:11" ht="15">
      <c r="B463" s="3"/>
      <c r="C463" s="3"/>
      <c r="D463" s="3"/>
      <c r="E463" s="3"/>
      <c r="F463" s="4"/>
      <c r="G463" s="5"/>
      <c r="H463" s="6"/>
      <c r="I463" s="4"/>
      <c r="J463" s="4"/>
      <c r="K463" s="3"/>
    </row>
    <row r="464" spans="2:11" ht="15">
      <c r="B464" s="3"/>
      <c r="C464" s="3"/>
      <c r="D464" s="3"/>
      <c r="E464" s="3"/>
      <c r="F464" s="4"/>
      <c r="G464" s="5"/>
      <c r="H464" s="6"/>
      <c r="I464" s="4"/>
      <c r="J464" s="4"/>
      <c r="K464" s="3"/>
    </row>
    <row r="465" spans="2:11" ht="15">
      <c r="B465" s="3"/>
      <c r="C465" s="3"/>
      <c r="D465" s="3"/>
      <c r="E465" s="3"/>
      <c r="F465" s="4"/>
      <c r="G465" s="5"/>
      <c r="H465" s="6"/>
      <c r="I465" s="4"/>
      <c r="J465" s="4"/>
      <c r="K465" s="3"/>
    </row>
    <row r="466" spans="2:11" ht="15">
      <c r="B466" s="3"/>
      <c r="C466" s="3"/>
      <c r="D466" s="3"/>
      <c r="E466" s="3"/>
      <c r="F466" s="4"/>
      <c r="G466" s="5"/>
      <c r="H466" s="6"/>
      <c r="I466" s="4"/>
      <c r="J466" s="4"/>
      <c r="K466" s="3"/>
    </row>
    <row r="467" spans="2:11" ht="15">
      <c r="B467" s="3"/>
      <c r="C467" s="3"/>
      <c r="D467" s="3"/>
      <c r="E467" s="3"/>
      <c r="F467" s="4"/>
      <c r="G467" s="5"/>
      <c r="H467" s="6"/>
      <c r="I467" s="4"/>
      <c r="J467" s="4"/>
      <c r="K467" s="3"/>
    </row>
    <row r="468" spans="2:11" ht="15">
      <c r="B468" s="3"/>
      <c r="C468" s="3"/>
      <c r="D468" s="3"/>
      <c r="E468" s="3"/>
      <c r="F468" s="4"/>
      <c r="G468" s="5"/>
      <c r="H468" s="6"/>
      <c r="I468" s="4"/>
      <c r="J468" s="4"/>
      <c r="K468" s="3"/>
    </row>
    <row r="469" spans="2:11" ht="15">
      <c r="B469" s="3"/>
      <c r="C469" s="3"/>
      <c r="D469" s="3"/>
      <c r="E469" s="3"/>
      <c r="F469" s="4"/>
      <c r="G469" s="5"/>
      <c r="H469" s="6"/>
      <c r="I469" s="4"/>
      <c r="J469" s="4"/>
      <c r="K469" s="3"/>
    </row>
    <row r="470" spans="2:11" ht="15">
      <c r="B470" s="3"/>
      <c r="C470" s="3"/>
      <c r="D470" s="3"/>
      <c r="E470" s="3"/>
      <c r="F470" s="4"/>
      <c r="G470" s="5"/>
      <c r="H470" s="6"/>
      <c r="I470" s="4"/>
      <c r="J470" s="4"/>
      <c r="K470" s="3"/>
    </row>
    <row r="471" spans="2:11" ht="15">
      <c r="B471" s="3"/>
      <c r="C471" s="3"/>
      <c r="D471" s="3"/>
      <c r="E471" s="3"/>
      <c r="F471" s="4"/>
      <c r="G471" s="5"/>
      <c r="H471" s="6"/>
      <c r="I471" s="4"/>
      <c r="J471" s="4"/>
      <c r="K471" s="3"/>
    </row>
    <row r="472" spans="5:11" ht="15">
      <c r="E472" s="3"/>
      <c r="F472" s="4"/>
      <c r="G472" s="5"/>
      <c r="H472" s="6"/>
      <c r="I472" s="4"/>
      <c r="J472" s="4"/>
      <c r="K472" s="3"/>
    </row>
    <row r="473" spans="5:11" ht="15">
      <c r="E473" s="3"/>
      <c r="F473" s="4"/>
      <c r="G473" s="5"/>
      <c r="H473" s="6"/>
      <c r="I473" s="4"/>
      <c r="K473" s="3"/>
    </row>
    <row r="474" spans="5:11" ht="15">
      <c r="E474" s="3"/>
      <c r="K474" s="3"/>
    </row>
    <row r="475" ht="15">
      <c r="K475" s="3"/>
    </row>
    <row r="476" ht="15">
      <c r="K476" s="3"/>
    </row>
    <row r="477" ht="15">
      <c r="K477" s="3"/>
    </row>
    <row r="478" ht="15">
      <c r="K478" s="3"/>
    </row>
    <row r="479" ht="15">
      <c r="K479" s="3"/>
    </row>
    <row r="480" ht="15">
      <c r="K480" s="3"/>
    </row>
    <row r="481" ht="15">
      <c r="K481" s="3"/>
    </row>
  </sheetData>
  <sheetProtection/>
  <dataValidations count="1">
    <dataValidation type="decimal" operator="greaterThan" allowBlank="1" showInputMessage="1" showErrorMessage="1" error="Apenas números decimais maiores que zero." sqref="D15:D17 D20:D21 D145:D149">
      <formula1>0</formula1>
    </dataValidation>
  </dataValidations>
  <printOptions horizontalCentered="1"/>
  <pageMargins left="0.7874015748031497" right="0.7874015748031497" top="1.968503937007874" bottom="1.1811023622047245" header="0" footer="0"/>
  <pageSetup fitToHeight="4" fitToWidth="1" horizontalDpi="600" verticalDpi="600" orientation="portrait" paperSize="9" scale="42" r:id="rId1"/>
  <ignoredErrors>
    <ignoredError sqref="H2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H53" sqref="H53"/>
    </sheetView>
  </sheetViews>
  <sheetFormatPr defaultColWidth="9.140625" defaultRowHeight="12.75"/>
  <cols>
    <col min="3" max="3" width="7.00390625" style="0" customWidth="1"/>
    <col min="4" max="4" width="25.7109375" style="0" customWidth="1"/>
    <col min="5" max="5" width="10.57421875" style="0" customWidth="1"/>
    <col min="6" max="6" width="8.28125" style="0" customWidth="1"/>
    <col min="7" max="8" width="12.7109375" style="0" customWidth="1"/>
    <col min="9" max="9" width="14.7109375" style="0" customWidth="1"/>
  </cols>
  <sheetData>
    <row r="1" ht="3.75" customHeight="1"/>
  </sheetData>
  <sheetProtection/>
  <printOptions horizontalCentered="1" verticalCentered="1"/>
  <pageMargins left="0.787401575" right="0.787401575" top="0.5905511811023623" bottom="0.5905511811023623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Stumpf</dc:creator>
  <cp:keywords/>
  <dc:description/>
  <cp:lastModifiedBy>engenharia2</cp:lastModifiedBy>
  <cp:lastPrinted>2019-06-24T16:59:32Z</cp:lastPrinted>
  <dcterms:created xsi:type="dcterms:W3CDTF">1998-07-16T19:01:30Z</dcterms:created>
  <dcterms:modified xsi:type="dcterms:W3CDTF">2019-06-24T16:59:39Z</dcterms:modified>
  <cp:category/>
  <cp:version/>
  <cp:contentType/>
  <cp:contentStatus/>
</cp:coreProperties>
</file>