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A:\ENGENHARIA2\DOCUMENTOS\PROJETOS\2019\Palmitos\1-Projeto Salão da Sede Oldemburg\Projeto documentos\"/>
    </mc:Choice>
  </mc:AlternateContent>
  <xr:revisionPtr revIDLastSave="0" documentId="13_ncr:1_{14C45509-5DD7-4B27-B259-E67EC61821ED}" xr6:coauthVersionLast="43" xr6:coauthVersionMax="43" xr10:uidLastSave="{00000000-0000-0000-0000-000000000000}"/>
  <bookViews>
    <workbookView xWindow="435" yWindow="345" windowWidth="28710" windowHeight="15600" xr2:uid="{00000000-000D-0000-FFFF-FFFF00000000}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_xlnm.Print_Area" localSheetId="0">Plan1!$A$1:$T$48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0" i="1" l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F12" i="1"/>
  <c r="H12" i="1" s="1"/>
  <c r="J12" i="1" s="1"/>
  <c r="L12" i="1" s="1"/>
  <c r="N12" i="1" s="1"/>
  <c r="P12" i="1" s="1"/>
  <c r="R12" i="1" s="1"/>
  <c r="T12" i="1" s="1"/>
  <c r="V12" i="1" s="1"/>
  <c r="X12" i="1" s="1"/>
  <c r="F13" i="1"/>
  <c r="H13" i="1" s="1"/>
  <c r="J13" i="1" s="1"/>
  <c r="L13" i="1" s="1"/>
  <c r="N13" i="1" s="1"/>
  <c r="P13" i="1" s="1"/>
  <c r="R13" i="1" s="1"/>
  <c r="T13" i="1" s="1"/>
  <c r="V13" i="1" s="1"/>
  <c r="X13" i="1" s="1"/>
  <c r="F14" i="1"/>
  <c r="F15" i="1"/>
  <c r="H15" i="1" s="1"/>
  <c r="J15" i="1" s="1"/>
  <c r="L15" i="1" s="1"/>
  <c r="N15" i="1" s="1"/>
  <c r="P15" i="1" s="1"/>
  <c r="R15" i="1" s="1"/>
  <c r="T15" i="1" s="1"/>
  <c r="V15" i="1" s="1"/>
  <c r="X15" i="1" s="1"/>
  <c r="F16" i="1"/>
  <c r="H16" i="1" s="1"/>
  <c r="J16" i="1" s="1"/>
  <c r="L16" i="1" s="1"/>
  <c r="N16" i="1" s="1"/>
  <c r="P16" i="1" s="1"/>
  <c r="R16" i="1" s="1"/>
  <c r="T16" i="1" s="1"/>
  <c r="V16" i="1" s="1"/>
  <c r="X16" i="1" s="1"/>
  <c r="F17" i="1"/>
  <c r="H17" i="1" s="1"/>
  <c r="J17" i="1" s="1"/>
  <c r="L17" i="1" s="1"/>
  <c r="N17" i="1" s="1"/>
  <c r="P17" i="1" s="1"/>
  <c r="R17" i="1" s="1"/>
  <c r="T17" i="1" s="1"/>
  <c r="V17" i="1" s="1"/>
  <c r="X17" i="1" s="1"/>
  <c r="F18" i="1"/>
  <c r="H18" i="1" s="1"/>
  <c r="J18" i="1" s="1"/>
  <c r="L18" i="1" s="1"/>
  <c r="N18" i="1" s="1"/>
  <c r="P18" i="1" s="1"/>
  <c r="R18" i="1" s="1"/>
  <c r="T18" i="1" s="1"/>
  <c r="V18" i="1" s="1"/>
  <c r="X18" i="1" s="1"/>
  <c r="F19" i="1"/>
  <c r="H19" i="1" s="1"/>
  <c r="J19" i="1" s="1"/>
  <c r="L19" i="1" s="1"/>
  <c r="N19" i="1" s="1"/>
  <c r="P19" i="1" s="1"/>
  <c r="R19" i="1" s="1"/>
  <c r="T19" i="1" s="1"/>
  <c r="V19" i="1" s="1"/>
  <c r="X19" i="1" s="1"/>
  <c r="F20" i="1"/>
  <c r="H20" i="1" s="1"/>
  <c r="J20" i="1" s="1"/>
  <c r="L20" i="1" s="1"/>
  <c r="N20" i="1" s="1"/>
  <c r="P20" i="1" s="1"/>
  <c r="R20" i="1" s="1"/>
  <c r="T20" i="1" s="1"/>
  <c r="V20" i="1" s="1"/>
  <c r="X20" i="1" s="1"/>
  <c r="F21" i="1"/>
  <c r="H21" i="1" s="1"/>
  <c r="J21" i="1" s="1"/>
  <c r="L21" i="1" s="1"/>
  <c r="N21" i="1" s="1"/>
  <c r="P21" i="1" s="1"/>
  <c r="R21" i="1" s="1"/>
  <c r="T21" i="1" s="1"/>
  <c r="V21" i="1" s="1"/>
  <c r="X21" i="1" s="1"/>
  <c r="F22" i="1"/>
  <c r="H22" i="1" s="1"/>
  <c r="J22" i="1" s="1"/>
  <c r="L22" i="1" s="1"/>
  <c r="N22" i="1" s="1"/>
  <c r="P22" i="1" s="1"/>
  <c r="R22" i="1" s="1"/>
  <c r="T22" i="1" s="1"/>
  <c r="V22" i="1" s="1"/>
  <c r="X22" i="1" s="1"/>
  <c r="F23" i="1"/>
  <c r="H23" i="1" s="1"/>
  <c r="J23" i="1" s="1"/>
  <c r="L23" i="1" s="1"/>
  <c r="N23" i="1" s="1"/>
  <c r="P23" i="1" s="1"/>
  <c r="R23" i="1" s="1"/>
  <c r="T23" i="1" s="1"/>
  <c r="V23" i="1" s="1"/>
  <c r="X23" i="1" s="1"/>
  <c r="F24" i="1"/>
  <c r="H24" i="1" s="1"/>
  <c r="J24" i="1" s="1"/>
  <c r="L24" i="1" s="1"/>
  <c r="N24" i="1" s="1"/>
  <c r="P24" i="1" s="1"/>
  <c r="R24" i="1" s="1"/>
  <c r="T24" i="1" s="1"/>
  <c r="V24" i="1" s="1"/>
  <c r="X24" i="1" s="1"/>
  <c r="F25" i="1"/>
  <c r="H25" i="1" s="1"/>
  <c r="J25" i="1" s="1"/>
  <c r="L25" i="1" s="1"/>
  <c r="N25" i="1" s="1"/>
  <c r="P25" i="1" s="1"/>
  <c r="R25" i="1" s="1"/>
  <c r="T25" i="1" s="1"/>
  <c r="V25" i="1" s="1"/>
  <c r="X25" i="1" s="1"/>
  <c r="F26" i="1"/>
  <c r="H26" i="1" s="1"/>
  <c r="J26" i="1" s="1"/>
  <c r="L26" i="1" s="1"/>
  <c r="N26" i="1" s="1"/>
  <c r="P26" i="1" s="1"/>
  <c r="R26" i="1" s="1"/>
  <c r="T26" i="1" s="1"/>
  <c r="V26" i="1" s="1"/>
  <c r="X26" i="1" s="1"/>
  <c r="F27" i="1"/>
  <c r="H27" i="1" s="1"/>
  <c r="J27" i="1" s="1"/>
  <c r="L27" i="1" s="1"/>
  <c r="N27" i="1" s="1"/>
  <c r="P27" i="1" s="1"/>
  <c r="R27" i="1" s="1"/>
  <c r="T27" i="1" s="1"/>
  <c r="V27" i="1" s="1"/>
  <c r="X27" i="1" s="1"/>
  <c r="F28" i="1"/>
  <c r="H28" i="1" s="1"/>
  <c r="J28" i="1" s="1"/>
  <c r="L28" i="1" s="1"/>
  <c r="N28" i="1" s="1"/>
  <c r="P28" i="1" s="1"/>
  <c r="R28" i="1" s="1"/>
  <c r="T28" i="1" s="1"/>
  <c r="V28" i="1" s="1"/>
  <c r="X28" i="1" s="1"/>
  <c r="F29" i="1"/>
  <c r="H29" i="1" s="1"/>
  <c r="J29" i="1" s="1"/>
  <c r="L29" i="1" s="1"/>
  <c r="N29" i="1" s="1"/>
  <c r="P29" i="1" s="1"/>
  <c r="R29" i="1" s="1"/>
  <c r="T29" i="1" s="1"/>
  <c r="V29" i="1" s="1"/>
  <c r="X29" i="1" s="1"/>
  <c r="F30" i="1"/>
  <c r="H30" i="1" s="1"/>
  <c r="J30" i="1" s="1"/>
  <c r="L30" i="1" s="1"/>
  <c r="N30" i="1" s="1"/>
  <c r="P30" i="1" s="1"/>
  <c r="R30" i="1" s="1"/>
  <c r="T30" i="1" s="1"/>
  <c r="V30" i="1" s="1"/>
  <c r="X30" i="1" s="1"/>
  <c r="F31" i="1"/>
  <c r="H31" i="1" s="1"/>
  <c r="J31" i="1" s="1"/>
  <c r="L31" i="1" s="1"/>
  <c r="N31" i="1" s="1"/>
  <c r="P31" i="1" s="1"/>
  <c r="R31" i="1" s="1"/>
  <c r="T31" i="1" s="1"/>
  <c r="V31" i="1" s="1"/>
  <c r="X31" i="1" s="1"/>
  <c r="F32" i="1"/>
  <c r="H32" i="1" s="1"/>
  <c r="J32" i="1" s="1"/>
  <c r="L32" i="1" s="1"/>
  <c r="N32" i="1" s="1"/>
  <c r="P32" i="1" s="1"/>
  <c r="R32" i="1" s="1"/>
  <c r="T32" i="1" s="1"/>
  <c r="V32" i="1" s="1"/>
  <c r="X32" i="1" s="1"/>
  <c r="F33" i="1"/>
  <c r="H33" i="1" s="1"/>
  <c r="J33" i="1" s="1"/>
  <c r="L33" i="1" s="1"/>
  <c r="N33" i="1" s="1"/>
  <c r="P33" i="1" s="1"/>
  <c r="R33" i="1" s="1"/>
  <c r="T33" i="1" s="1"/>
  <c r="V33" i="1" s="1"/>
  <c r="X33" i="1" s="1"/>
  <c r="F34" i="1"/>
  <c r="H34" i="1" s="1"/>
  <c r="J34" i="1" s="1"/>
  <c r="L34" i="1" s="1"/>
  <c r="N34" i="1" s="1"/>
  <c r="P34" i="1" s="1"/>
  <c r="R34" i="1" s="1"/>
  <c r="T34" i="1" s="1"/>
  <c r="V34" i="1" s="1"/>
  <c r="X34" i="1" s="1"/>
  <c r="C36" i="1" l="1"/>
  <c r="AT22" i="1" s="1"/>
  <c r="H14" i="1"/>
  <c r="AD12" i="1" l="1"/>
  <c r="AD20" i="1"/>
  <c r="AH30" i="1"/>
  <c r="AJ33" i="1"/>
  <c r="AT12" i="1"/>
  <c r="AP25" i="1"/>
  <c r="AI16" i="1"/>
  <c r="D20" i="1"/>
  <c r="AO29" i="1"/>
  <c r="AE24" i="1"/>
  <c r="AI27" i="1"/>
  <c r="AK24" i="1"/>
  <c r="AC19" i="1"/>
  <c r="AF30" i="1"/>
  <c r="AH21" i="1"/>
  <c r="AN25" i="1"/>
  <c r="AG34" i="1"/>
  <c r="AP22" i="1"/>
  <c r="AA14" i="1"/>
  <c r="AE31" i="1"/>
  <c r="AG18" i="1"/>
  <c r="AB16" i="1"/>
  <c r="AL13" i="1"/>
  <c r="AN22" i="1"/>
  <c r="AD25" i="1"/>
  <c r="AM19" i="1"/>
  <c r="AA23" i="1"/>
  <c r="AE15" i="1"/>
  <c r="AI34" i="1"/>
  <c r="AI12" i="1"/>
  <c r="AL29" i="1"/>
  <c r="AL16" i="1"/>
  <c r="AA30" i="1"/>
  <c r="AB27" i="1"/>
  <c r="D31" i="1"/>
  <c r="AF21" i="1"/>
  <c r="AJ24" i="1"/>
  <c r="AC30" i="1"/>
  <c r="AK23" i="1"/>
  <c r="AT33" i="1"/>
  <c r="D15" i="1"/>
  <c r="AG27" i="1"/>
  <c r="AK14" i="1"/>
  <c r="AC14" i="1"/>
  <c r="AJ17" i="1"/>
  <c r="AR33" i="1"/>
  <c r="D18" i="1"/>
  <c r="D34" i="1"/>
  <c r="D23" i="1"/>
  <c r="AA21" i="1"/>
  <c r="AA32" i="1"/>
  <c r="AA28" i="1"/>
  <c r="AK20" i="1"/>
  <c r="AJ34" i="1"/>
  <c r="AH26" i="1"/>
  <c r="AG25" i="1"/>
  <c r="AF19" i="1"/>
  <c r="AE13" i="1"/>
  <c r="AE29" i="1"/>
  <c r="AD23" i="1"/>
  <c r="AC17" i="1"/>
  <c r="AC33" i="1"/>
  <c r="AF12" i="1"/>
  <c r="AB31" i="1"/>
  <c r="AJ20" i="1"/>
  <c r="AI30" i="1"/>
  <c r="AG16" i="1"/>
  <c r="AG32" i="1"/>
  <c r="AF28" i="1"/>
  <c r="AE22" i="1"/>
  <c r="AD18" i="1"/>
  <c r="AD34" i="1"/>
  <c r="AC28" i="1"/>
  <c r="AK12" i="1"/>
  <c r="AB13" i="1"/>
  <c r="AB23" i="1"/>
  <c r="AH23" i="1"/>
  <c r="AI29" i="1"/>
  <c r="AI13" i="1"/>
  <c r="AJ19" i="1"/>
  <c r="AK25" i="1"/>
  <c r="AL31" i="1"/>
  <c r="AL15" i="1"/>
  <c r="AM21" i="1"/>
  <c r="AN27" i="1"/>
  <c r="AO31" i="1"/>
  <c r="AP33" i="1"/>
  <c r="AQ15" i="1"/>
  <c r="AS15" i="1"/>
  <c r="AL20" i="1"/>
  <c r="AN26" i="1"/>
  <c r="AO14" i="1"/>
  <c r="D32" i="1"/>
  <c r="D19" i="1"/>
  <c r="AA19" i="1"/>
  <c r="AA12" i="1"/>
  <c r="AA26" i="1"/>
  <c r="AK16" i="1"/>
  <c r="AJ30" i="1"/>
  <c r="AH22" i="1"/>
  <c r="AG23" i="1"/>
  <c r="AF17" i="1"/>
  <c r="AF33" i="1"/>
  <c r="AE27" i="1"/>
  <c r="AD21" i="1"/>
  <c r="AC15" i="1"/>
  <c r="AC31" i="1"/>
  <c r="AH12" i="1"/>
  <c r="AB19" i="1"/>
  <c r="AJ16" i="1"/>
  <c r="AI26" i="1"/>
  <c r="AG14" i="1"/>
  <c r="AG30" i="1"/>
  <c r="AF26" i="1"/>
  <c r="AE20" i="1"/>
  <c r="AD16" i="1"/>
  <c r="AD32" i="1"/>
  <c r="AC26" i="1"/>
  <c r="AM12" i="1"/>
  <c r="AB32" i="1"/>
  <c r="AB17" i="1"/>
  <c r="AH25" i="1"/>
  <c r="AI31" i="1"/>
  <c r="AI15" i="1"/>
  <c r="AJ21" i="1"/>
  <c r="AK27" i="1"/>
  <c r="AL33" i="1"/>
  <c r="AL17" i="1"/>
  <c r="AM23" i="1"/>
  <c r="AN29" i="1"/>
  <c r="AO33" i="1"/>
  <c r="AO15" i="1"/>
  <c r="AQ23" i="1"/>
  <c r="AS27" i="1"/>
  <c r="AL22" i="1"/>
  <c r="AN28" i="1"/>
  <c r="AS13" i="1"/>
  <c r="D30" i="1"/>
  <c r="AA33" i="1"/>
  <c r="AJ26" i="1"/>
  <c r="AF15" i="1"/>
  <c r="AE25" i="1"/>
  <c r="AC29" i="1"/>
  <c r="AB15" i="1"/>
  <c r="AI22" i="1"/>
  <c r="AG28" i="1"/>
  <c r="AF24" i="1"/>
  <c r="AE34" i="1"/>
  <c r="AD30" i="1"/>
  <c r="AC24" i="1"/>
  <c r="AO12" i="1"/>
  <c r="AB26" i="1"/>
  <c r="AB33" i="1"/>
  <c r="AH27" i="1"/>
  <c r="AI33" i="1"/>
  <c r="AI17" i="1"/>
  <c r="AJ23" i="1"/>
  <c r="AK29" i="1"/>
  <c r="AK13" i="1"/>
  <c r="AL19" i="1"/>
  <c r="AM25" i="1"/>
  <c r="AN31" i="1"/>
  <c r="AN13" i="1"/>
  <c r="AO17" i="1"/>
  <c r="AQ27" i="1"/>
  <c r="AR13" i="1"/>
  <c r="AL24" i="1"/>
  <c r="AN32" i="1"/>
  <c r="AS25" i="1"/>
  <c r="AT34" i="1"/>
  <c r="D14" i="1"/>
  <c r="AA17" i="1"/>
  <c r="AL34" i="1"/>
  <c r="AG21" i="1"/>
  <c r="AF31" i="1"/>
  <c r="AC13" i="1"/>
  <c r="AJ12" i="1"/>
  <c r="AK34" i="1"/>
  <c r="AH32" i="1"/>
  <c r="AE18" i="1"/>
  <c r="D28" i="1"/>
  <c r="D29" i="1"/>
  <c r="AA15" i="1"/>
  <c r="AA31" i="1"/>
  <c r="AA22" i="1"/>
  <c r="AB12" i="1"/>
  <c r="AJ22" i="1"/>
  <c r="AI32" i="1"/>
  <c r="AG19" i="1"/>
  <c r="AF13" i="1"/>
  <c r="AF29" i="1"/>
  <c r="AE23" i="1"/>
  <c r="AD17" i="1"/>
  <c r="AD33" i="1"/>
  <c r="AC27" i="1"/>
  <c r="AL12" i="1"/>
  <c r="AB34" i="1"/>
  <c r="AK30" i="1"/>
  <c r="AI18" i="1"/>
  <c r="AH28" i="1"/>
  <c r="AG26" i="1"/>
  <c r="AF22" i="1"/>
  <c r="AE16" i="1"/>
  <c r="AE32" i="1"/>
  <c r="AD28" i="1"/>
  <c r="AC22" i="1"/>
  <c r="AQ12" i="1"/>
  <c r="AB22" i="1"/>
  <c r="AB29" i="1"/>
  <c r="AH29" i="1"/>
  <c r="AH13" i="1"/>
  <c r="AI19" i="1"/>
  <c r="AJ25" i="1"/>
  <c r="AK31" i="1"/>
  <c r="AK15" i="1"/>
  <c r="AL21" i="1"/>
  <c r="AM27" i="1"/>
  <c r="AN33" i="1"/>
  <c r="AN15" i="1"/>
  <c r="AO19" i="1"/>
  <c r="AQ31" i="1"/>
  <c r="AR17" i="1"/>
  <c r="AL28" i="1"/>
  <c r="AM18" i="1"/>
  <c r="AQ17" i="1"/>
  <c r="AS30" i="1"/>
  <c r="D16" i="1"/>
  <c r="D33" i="1"/>
  <c r="AA24" i="1"/>
  <c r="AH18" i="1"/>
  <c r="AD19" i="1"/>
  <c r="D26" i="1"/>
  <c r="D25" i="1"/>
  <c r="AA13" i="1"/>
  <c r="AA29" i="1"/>
  <c r="AA20" i="1"/>
  <c r="AB28" i="1"/>
  <c r="AJ18" i="1"/>
  <c r="AI28" i="1"/>
  <c r="AG17" i="1"/>
  <c r="AG33" i="1"/>
  <c r="AF27" i="1"/>
  <c r="AE21" i="1"/>
  <c r="AD15" i="1"/>
  <c r="AD31" i="1"/>
  <c r="AC25" i="1"/>
  <c r="AN12" i="1"/>
  <c r="AB30" i="1"/>
  <c r="AK26" i="1"/>
  <c r="AI14" i="1"/>
  <c r="AH24" i="1"/>
  <c r="AG24" i="1"/>
  <c r="AF20" i="1"/>
  <c r="AE14" i="1"/>
  <c r="AE30" i="1"/>
  <c r="AD26" i="1"/>
  <c r="AC20" i="1"/>
  <c r="AS12" i="1"/>
  <c r="AC12" i="1"/>
  <c r="AB25" i="1"/>
  <c r="AH31" i="1"/>
  <c r="AH15" i="1"/>
  <c r="AI21" i="1"/>
  <c r="AJ27" i="1"/>
  <c r="AK33" i="1"/>
  <c r="AK17" i="1"/>
  <c r="AL23" i="1"/>
  <c r="AM29" i="1"/>
  <c r="AM13" i="1"/>
  <c r="AN17" i="1"/>
  <c r="AO21" i="1"/>
  <c r="AP13" i="1"/>
  <c r="AR21" i="1"/>
  <c r="AT13" i="1"/>
  <c r="AM22" i="1"/>
  <c r="AP27" i="1"/>
  <c r="AR22" i="1"/>
  <c r="D21" i="1"/>
  <c r="AA27" i="1"/>
  <c r="AB20" i="1"/>
  <c r="AG15" i="1"/>
  <c r="AF25" i="1"/>
  <c r="AD13" i="1"/>
  <c r="AC23" i="1"/>
  <c r="AB24" i="1"/>
  <c r="AJ32" i="1"/>
  <c r="AG22" i="1"/>
  <c r="AF18" i="1"/>
  <c r="AE28" i="1"/>
  <c r="AD24" i="1"/>
  <c r="AC18" i="1"/>
  <c r="AC34" i="1"/>
  <c r="AE12" i="1"/>
  <c r="AB21" i="1"/>
  <c r="AH33" i="1"/>
  <c r="AH17" i="1"/>
  <c r="AI23" i="1"/>
  <c r="AJ29" i="1"/>
  <c r="AJ13" i="1"/>
  <c r="AK19" i="1"/>
  <c r="AL25" i="1"/>
  <c r="AM31" i="1"/>
  <c r="AM15" i="1"/>
  <c r="AN19" i="1"/>
  <c r="AO23" i="1"/>
  <c r="AP17" i="1"/>
  <c r="AR25" i="1"/>
  <c r="AT21" i="1"/>
  <c r="AM24" i="1"/>
  <c r="AP31" i="1"/>
  <c r="AR30" i="1"/>
  <c r="D24" i="1"/>
  <c r="D27" i="1"/>
  <c r="AA18" i="1"/>
  <c r="AK32" i="1"/>
  <c r="AI24" i="1"/>
  <c r="AG31" i="1"/>
  <c r="AE19" i="1"/>
  <c r="AD29" i="1"/>
  <c r="AP12" i="1"/>
  <c r="AK22" i="1"/>
  <c r="AH20" i="1"/>
  <c r="AF34" i="1"/>
  <c r="D22" i="1"/>
  <c r="D17" i="1"/>
  <c r="D12" i="1"/>
  <c r="AA25" i="1"/>
  <c r="AA16" i="1"/>
  <c r="AA34" i="1"/>
  <c r="AK28" i="1"/>
  <c r="AI20" i="1"/>
  <c r="AH34" i="1"/>
  <c r="AG29" i="1"/>
  <c r="AF23" i="1"/>
  <c r="AE17" i="1"/>
  <c r="AE33" i="1"/>
  <c r="AD27" i="1"/>
  <c r="AC21" i="1"/>
  <c r="AR12" i="1"/>
  <c r="AB14" i="1"/>
  <c r="AK18" i="1"/>
  <c r="AJ28" i="1"/>
  <c r="AH16" i="1"/>
  <c r="AG20" i="1"/>
  <c r="AF16" i="1"/>
  <c r="AF32" i="1"/>
  <c r="AE26" i="1"/>
  <c r="AD22" i="1"/>
  <c r="AC16" i="1"/>
  <c r="AC32" i="1"/>
  <c r="AG12" i="1"/>
  <c r="AB18" i="1"/>
  <c r="AG13" i="1"/>
  <c r="AH19" i="1"/>
  <c r="AI25" i="1"/>
  <c r="AJ31" i="1"/>
  <c r="AJ15" i="1"/>
  <c r="AK21" i="1"/>
  <c r="AL27" i="1"/>
  <c r="AM33" i="1"/>
  <c r="AM17" i="1"/>
  <c r="AN23" i="1"/>
  <c r="AO25" i="1"/>
  <c r="AP21" i="1"/>
  <c r="AR29" i="1"/>
  <c r="AT25" i="1"/>
  <c r="AM28" i="1"/>
  <c r="AO26" i="1"/>
  <c r="AQ28" i="1"/>
  <c r="AM26" i="1"/>
  <c r="AN30" i="1"/>
  <c r="AO18" i="1"/>
  <c r="AS21" i="1"/>
  <c r="AQ20" i="1"/>
  <c r="AD14" i="1"/>
  <c r="AS19" i="1"/>
  <c r="AL30" i="1"/>
  <c r="AM32" i="1"/>
  <c r="AN34" i="1"/>
  <c r="AO30" i="1"/>
  <c r="AR15" i="1"/>
  <c r="AQ32" i="1"/>
  <c r="AS20" i="1"/>
  <c r="AS23" i="1"/>
  <c r="AL32" i="1"/>
  <c r="AM34" i="1"/>
  <c r="AM16" i="1"/>
  <c r="AN16" i="1"/>
  <c r="AR31" i="1"/>
  <c r="AQ34" i="1"/>
  <c r="AS28" i="1"/>
  <c r="AN21" i="1"/>
  <c r="AO27" i="1"/>
  <c r="AP29" i="1"/>
  <c r="AQ19" i="1"/>
  <c r="AS31" i="1"/>
  <c r="AT17" i="1"/>
  <c r="AL18" i="1"/>
  <c r="AM20" i="1"/>
  <c r="AN24" i="1"/>
  <c r="AQ29" i="1"/>
  <c r="AP30" i="1"/>
  <c r="AS34" i="1"/>
  <c r="AP23" i="1"/>
  <c r="AT23" i="1"/>
  <c r="AR34" i="1"/>
  <c r="AT20" i="1"/>
  <c r="AO28" i="1"/>
  <c r="AQ13" i="1"/>
  <c r="AP32" i="1"/>
  <c r="AR32" i="1"/>
  <c r="AT28" i="1"/>
  <c r="AT32" i="1"/>
  <c r="AO32" i="1"/>
  <c r="AO13" i="1"/>
  <c r="AQ21" i="1"/>
  <c r="AS29" i="1"/>
  <c r="AT15" i="1"/>
  <c r="AP16" i="1"/>
  <c r="AQ16" i="1"/>
  <c r="AR16" i="1"/>
  <c r="AS14" i="1"/>
  <c r="AT16" i="1"/>
  <c r="AO34" i="1"/>
  <c r="AO16" i="1"/>
  <c r="AQ25" i="1"/>
  <c r="AS33" i="1"/>
  <c r="AT19" i="1"/>
  <c r="AP20" i="1"/>
  <c r="AQ18" i="1"/>
  <c r="AR18" i="1"/>
  <c r="AS18" i="1"/>
  <c r="AT18" i="1"/>
  <c r="AN18" i="1"/>
  <c r="AO22" i="1"/>
  <c r="AQ33" i="1"/>
  <c r="AR19" i="1"/>
  <c r="AT27" i="1"/>
  <c r="AP24" i="1"/>
  <c r="AQ24" i="1"/>
  <c r="AR24" i="1"/>
  <c r="AS22" i="1"/>
  <c r="AT24" i="1"/>
  <c r="AT29" i="1"/>
  <c r="AL26" i="1"/>
  <c r="AM30" i="1"/>
  <c r="AM14" i="1"/>
  <c r="AN20" i="1"/>
  <c r="AO24" i="1"/>
  <c r="AP19" i="1"/>
  <c r="AR23" i="1"/>
  <c r="AT31" i="1"/>
  <c r="AP28" i="1"/>
  <c r="AQ26" i="1"/>
  <c r="AR26" i="1"/>
  <c r="AS26" i="1"/>
  <c r="AT26" i="1"/>
  <c r="AP26" i="1"/>
  <c r="AQ30" i="1"/>
  <c r="AQ14" i="1"/>
  <c r="AR20" i="1"/>
  <c r="AS24" i="1"/>
  <c r="AT30" i="1"/>
  <c r="D13" i="1"/>
  <c r="AO20" i="1"/>
  <c r="AP15" i="1"/>
  <c r="AR27" i="1"/>
  <c r="AS17" i="1"/>
  <c r="AP34" i="1"/>
  <c r="AP18" i="1"/>
  <c r="AQ22" i="1"/>
  <c r="AR28" i="1"/>
  <c r="AS32" i="1"/>
  <c r="AS16" i="1"/>
  <c r="J14" i="1"/>
  <c r="L14" i="1" s="1"/>
  <c r="N14" i="1" s="1"/>
  <c r="P14" i="1" s="1"/>
  <c r="R14" i="1" s="1"/>
  <c r="T14" i="1" s="1"/>
  <c r="V14" i="1" s="1"/>
  <c r="X14" i="1" s="1"/>
  <c r="AT14" i="1" s="1"/>
  <c r="AE36" i="1" l="1"/>
  <c r="AE37" i="1" s="1"/>
  <c r="I36" i="1" s="1"/>
  <c r="I37" i="1" s="1"/>
  <c r="AB36" i="1"/>
  <c r="AB37" i="1" s="1"/>
  <c r="E38" i="1" s="1"/>
  <c r="E39" i="1" s="1"/>
  <c r="AC36" i="1"/>
  <c r="AC37" i="1" s="1"/>
  <c r="G36" i="1" s="1"/>
  <c r="G37" i="1" s="1"/>
  <c r="AK36" i="1"/>
  <c r="AK37" i="1" s="1"/>
  <c r="O36" i="1" s="1"/>
  <c r="O37" i="1" s="1"/>
  <c r="AI36" i="1"/>
  <c r="AI37" i="1" s="1"/>
  <c r="M36" i="1" s="1"/>
  <c r="M37" i="1" s="1"/>
  <c r="AD36" i="1"/>
  <c r="AD37" i="1" s="1"/>
  <c r="D36" i="1"/>
  <c r="AG36" i="1"/>
  <c r="AG37" i="1" s="1"/>
  <c r="K36" i="1" s="1"/>
  <c r="K37" i="1" s="1"/>
  <c r="AA36" i="1"/>
  <c r="AA37" i="1" s="1"/>
  <c r="E36" i="1" s="1"/>
  <c r="E37" i="1" s="1"/>
  <c r="AM36" i="1"/>
  <c r="AM37" i="1" s="1"/>
  <c r="Q36" i="1" s="1"/>
  <c r="Q37" i="1" s="1"/>
  <c r="AO36" i="1"/>
  <c r="AO37" i="1" s="1"/>
  <c r="S36" i="1" s="1"/>
  <c r="S37" i="1" s="1"/>
  <c r="AT36" i="1"/>
  <c r="AT37" i="1" s="1"/>
  <c r="AS36" i="1"/>
  <c r="AS37" i="1" s="1"/>
  <c r="W36" i="1" s="1"/>
  <c r="W37" i="1" s="1"/>
  <c r="AQ36" i="1"/>
  <c r="AQ37" i="1" s="1"/>
  <c r="U36" i="1" s="1"/>
  <c r="U37" i="1" s="1"/>
  <c r="AN14" i="1"/>
  <c r="AN36" i="1" s="1"/>
  <c r="AN37" i="1" s="1"/>
  <c r="AR14" i="1"/>
  <c r="AR36" i="1" s="1"/>
  <c r="AR37" i="1" s="1"/>
  <c r="AH14" i="1"/>
  <c r="AH36" i="1" s="1"/>
  <c r="AH37" i="1" s="1"/>
  <c r="AF14" i="1"/>
  <c r="AF36" i="1" s="1"/>
  <c r="AF37" i="1" s="1"/>
  <c r="AJ14" i="1"/>
  <c r="AJ36" i="1" s="1"/>
  <c r="AJ37" i="1" s="1"/>
  <c r="AL14" i="1"/>
  <c r="AL36" i="1" s="1"/>
  <c r="AL37" i="1" s="1"/>
  <c r="AP14" i="1"/>
  <c r="AP36" i="1" s="1"/>
  <c r="AP37" i="1" s="1"/>
  <c r="G38" i="1" l="1"/>
  <c r="G39" i="1" s="1"/>
  <c r="I38" i="1" l="1"/>
  <c r="I39" i="1" s="1"/>
  <c r="K38" i="1" l="1"/>
  <c r="K39" i="1" s="1"/>
  <c r="M38" i="1" l="1"/>
  <c r="M39" i="1" s="1"/>
  <c r="O38" i="1" l="1"/>
  <c r="O39" i="1" s="1"/>
  <c r="Q38" i="1" l="1"/>
  <c r="Q39" i="1" s="1"/>
  <c r="S38" i="1" l="1"/>
  <c r="S39" i="1" s="1"/>
  <c r="U38" i="1" l="1"/>
  <c r="U39" i="1" s="1"/>
  <c r="W38" i="1" l="1"/>
  <c r="W39" i="1" s="1"/>
</calcChain>
</file>

<file path=xl/sharedStrings.xml><?xml version="1.0" encoding="utf-8"?>
<sst xmlns="http://schemas.openxmlformats.org/spreadsheetml/2006/main" count="100" uniqueCount="64">
  <si>
    <t>CRONOGRAMA FÍSICO FINANCEIRO</t>
  </si>
  <si>
    <t>ÍTEM</t>
  </si>
  <si>
    <t>DISCRIMINAÇÃO DOS SERVIÇOS</t>
  </si>
  <si>
    <t>VALOR DOS SERVIÇOS (R$)</t>
  </si>
  <si>
    <t>PESO</t>
  </si>
  <si>
    <t>MÊS 1</t>
  </si>
  <si>
    <t>MÊS 2</t>
  </si>
  <si>
    <t>MÊS 3</t>
  </si>
  <si>
    <t>MÊS 4</t>
  </si>
  <si>
    <t>MÊS 5</t>
  </si>
  <si>
    <t>MÊS 6</t>
  </si>
  <si>
    <t>MÊS 7</t>
  </si>
  <si>
    <t>SERVIÇOS A EXECUTAR (%)</t>
  </si>
  <si>
    <t>MÊS 8</t>
  </si>
  <si>
    <t>MÊS 9</t>
  </si>
  <si>
    <t>No mês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</si>
  <si>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</si>
  <si>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</si>
  <si>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</si>
  <si>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</si>
  <si>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</si>
  <si>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</si>
  <si>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</si>
  <si>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</si>
  <si>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</si>
  <si>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</si>
  <si>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Acum.</t>
  </si>
  <si>
    <t>MÊS 10</t>
  </si>
  <si>
    <t>no mês</t>
  </si>
  <si>
    <t>acum.</t>
  </si>
  <si>
    <t>TOTAL SIMPLES (R$)</t>
  </si>
  <si>
    <t>TOTAL SIMPLES (%)</t>
  </si>
  <si>
    <t>TOTAL ACUMULADO (%)</t>
  </si>
  <si>
    <t>TOTAL ACUMULADO (R$)</t>
  </si>
  <si>
    <t>LOCAL:</t>
  </si>
  <si>
    <t>MUNICÍPIO:</t>
  </si>
  <si>
    <r>
      <rPr>
        <b/>
        <sz val="11"/>
        <color theme="1"/>
        <rFont val="Calibri"/>
        <family val="2"/>
        <scheme val="minor"/>
      </rPr>
      <t>OBRA</t>
    </r>
    <r>
      <rPr>
        <sz val="11"/>
        <color theme="1"/>
        <rFont val="Calibri"/>
        <family val="2"/>
        <scheme val="minor"/>
      </rPr>
      <t xml:space="preserve">: </t>
    </r>
  </si>
  <si>
    <t>SERVIÇOS INICIAIS</t>
  </si>
  <si>
    <t>ABRIGO DE MATERIAIS</t>
  </si>
  <si>
    <t>PISO e PAVIMENTAÇÃO</t>
  </si>
  <si>
    <t>ESCADAS, RAMPAS E CALÇADAS</t>
  </si>
  <si>
    <t>IMPERMEABILIZAÇÃO</t>
  </si>
  <si>
    <t>CORRIMÃO e GUARDA CORPO</t>
  </si>
  <si>
    <t>ALVENARIA / VERGAS e CONTRA VERGAS / DIVISÓRIA LEVE</t>
  </si>
  <si>
    <t>ESQUADRIAS</t>
  </si>
  <si>
    <t>MADEIRAS UTILIZADAS NA OBRA</t>
  </si>
  <si>
    <t>GRANITO NA OBRA</t>
  </si>
  <si>
    <t>REVESTIMENTO DAS ALVENARIAS / PINTURA</t>
  </si>
  <si>
    <t>COBERTURA - CAPTAÇÃO DAS ÁGUAS PLUVIAIS</t>
  </si>
  <si>
    <t>LAJES (CHURRASQUEIRA E ABRIGO DO GÁS)</t>
  </si>
  <si>
    <t>FORRO EM PVC</t>
  </si>
  <si>
    <t>INSTALAÇÕES HIDROSSANITÁRIAS</t>
  </si>
  <si>
    <t>INSTALAÇÕES SISTEMAS PREVENTIVOS CONTRA INCÊNDIO</t>
  </si>
  <si>
    <t>ESTRUTURAL</t>
  </si>
  <si>
    <t xml:space="preserve">INSTALAÇÕES ELÉTRICAS </t>
  </si>
  <si>
    <t>LIMPEZA FINAL DA OBRA</t>
  </si>
  <si>
    <t>SALÃO COMUNITÁRIO - ÁREA 1.138,90 m²</t>
  </si>
  <si>
    <t xml:space="preserve"> DISTRITO SEDE OLDEMBURG</t>
  </si>
  <si>
    <t>PALMITOS / SC</t>
  </si>
  <si>
    <t>Palmitos, 12 de Abril de 2019.</t>
  </si>
  <si>
    <t>________________________________________</t>
  </si>
  <si>
    <t>Clarice Vanete Tumelero Niedermaier</t>
  </si>
  <si>
    <t>Engenheira Civil – CREA/SC 139652-1</t>
  </si>
  <si>
    <t>AMERIOS (Associação dos Municípios do Entre Rios)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</si>
</sst>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R$&quot;\ * #,##0.00_-;\-&quot;R$&quot;\ * #,##0.00_-;_-&quot;R$&quot;\ * &quot;-&quot;??_-;_-@_-"/>
    <numFmt numFmtId="164" formatCode="&quot;R$&quot;\ #,##0.00"/>
    <numFmt numFmtId="165" formatCode="_ &quot;R$&quot;* #\,##0\.00_ ;_ &quot;R$&quot;* \-#\,##0\.00_ ;_ &quot;R$&quot;* &quot;-&quot;??_ ;_ @_ "/>
    <numFmt numFmtId="166" formatCode="_ * #\,##0\.00_ ;_ * \-#\,##0\.00_ ;_ * &quot;-&quot;??_ ;_ @_ "/>
    <numFmt numFmtId="167" formatCode="0.00;\-0.00;;@"/>
    <numFmt numFmtId="168" formatCode="&quot;R$&quot;\ #,##0.00;\-0.00;;@"/>
    <numFmt numFmtId="169" formatCode="0.00%;\-0.00;;@"/>
    <numFmt numFmtId="170" formatCode="0.00\ &quot;%&quot;;\-0.00;;@"/>
    <numFmt numFmtId="171" formatCode="&quot; R$&quot;\ 0.00;\-0.00;;@"/>
    <numFmt numFmtId="172" formatCode="&quot; R$&quot;\ ###,###.00;\-0.00;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indexed="18"/>
      <name val="Arial Narrow"/>
      <family val="2"/>
    </font>
    <font>
      <b/>
      <sz val="10"/>
      <name val="Arial Narrow"/>
      <family val="2"/>
    </font>
    <font>
      <u/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1" fillId="0" borderId="0"/>
  </cellStyleXfs>
  <cellXfs count="110">
    <xf numFmtId="0" fontId="0" fillId="0" borderId="0" xfId="0"/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/>
    <xf numFmtId="0" fontId="4" fillId="0" borderId="27" xfId="0" applyFont="1" applyBorder="1" applyAlignment="1">
      <alignment horizontal="center"/>
    </xf>
    <xf numFmtId="2" fontId="4" fillId="0" borderId="2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/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1" xfId="0" applyBorder="1"/>
    <xf numFmtId="0" fontId="0" fillId="0" borderId="17" xfId="0" applyBorder="1"/>
    <xf numFmtId="0" fontId="0" fillId="0" borderId="28" xfId="0" applyBorder="1"/>
    <xf numFmtId="0" fontId="0" fillId="0" borderId="31" xfId="0" applyBorder="1"/>
    <xf numFmtId="0" fontId="0" fillId="0" borderId="18" xfId="0" applyBorder="1"/>
    <xf numFmtId="0" fontId="0" fillId="0" borderId="10" xfId="0" applyBorder="1"/>
    <xf numFmtId="0" fontId="4" fillId="3" borderId="30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167" fontId="4" fillId="0" borderId="2" xfId="0" applyNumberFormat="1" applyFont="1" applyFill="1" applyBorder="1" applyAlignment="1">
      <alignment horizontal="center" vertical="center"/>
    </xf>
    <xf numFmtId="167" fontId="4" fillId="0" borderId="3" xfId="0" applyNumberFormat="1" applyFont="1" applyFill="1" applyBorder="1" applyAlignment="1">
      <alignment horizontal="center" vertical="center"/>
    </xf>
    <xf numFmtId="167" fontId="4" fillId="0" borderId="20" xfId="0" applyNumberFormat="1" applyFont="1" applyFill="1" applyBorder="1" applyAlignment="1">
      <alignment horizontal="center" vertical="center"/>
    </xf>
    <xf numFmtId="167" fontId="4" fillId="0" borderId="21" xfId="0" applyNumberFormat="1" applyFont="1" applyFill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167" fontId="4" fillId="0" borderId="5" xfId="0" applyNumberFormat="1" applyFont="1" applyFill="1" applyBorder="1" applyAlignment="1">
      <alignment horizontal="center" vertical="center"/>
    </xf>
    <xf numFmtId="167" fontId="4" fillId="0" borderId="4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/>
    </xf>
    <xf numFmtId="10" fontId="4" fillId="0" borderId="1" xfId="0" applyNumberFormat="1" applyFont="1" applyFill="1" applyBorder="1" applyAlignment="1">
      <alignment horizontal="center" vertical="center"/>
    </xf>
    <xf numFmtId="0" fontId="6" fillId="0" borderId="0" xfId="1"/>
    <xf numFmtId="0" fontId="7" fillId="0" borderId="0" xfId="1" applyFont="1"/>
    <xf numFmtId="0" fontId="8" fillId="0" borderId="0" xfId="1" applyFont="1"/>
    <xf numFmtId="0" fontId="7" fillId="0" borderId="0" xfId="1" applyFont="1" applyBorder="1" applyAlignment="1"/>
    <xf numFmtId="168" fontId="4" fillId="0" borderId="23" xfId="0" applyNumberFormat="1" applyFont="1" applyBorder="1" applyAlignment="1">
      <alignment horizontal="center" vertical="center"/>
    </xf>
    <xf numFmtId="169" fontId="4" fillId="0" borderId="19" xfId="0" applyNumberFormat="1" applyFont="1" applyFill="1" applyBorder="1" applyAlignment="1">
      <alignment horizontal="center" vertical="center"/>
    </xf>
    <xf numFmtId="0" fontId="10" fillId="0" borderId="0" xfId="0" applyFont="1" applyAlignment="1"/>
    <xf numFmtId="0" fontId="7" fillId="0" borderId="0" xfId="1" applyFont="1" applyAlignment="1"/>
    <xf numFmtId="0" fontId="9" fillId="0" borderId="0" xfId="1" applyFont="1" applyAlignment="1"/>
    <xf numFmtId="0" fontId="5" fillId="0" borderId="0" xfId="0" applyFont="1" applyBorder="1" applyAlignment="1">
      <alignment horizontal="left"/>
    </xf>
    <xf numFmtId="44" fontId="4" fillId="0" borderId="23" xfId="0" applyNumberFormat="1" applyFont="1" applyBorder="1" applyAlignment="1">
      <alignment horizontal="center" vertical="center"/>
    </xf>
    <xf numFmtId="44" fontId="12" fillId="0" borderId="0" xfId="1" applyNumberFormat="1" applyFont="1" applyAlignment="1"/>
    <xf numFmtId="0" fontId="2" fillId="0" borderId="0" xfId="0" applyFont="1" applyAlignment="1"/>
    <xf numFmtId="0" fontId="5" fillId="3" borderId="14" xfId="0" applyFont="1" applyFill="1" applyBorder="1" applyAlignment="1"/>
    <xf numFmtId="0" fontId="5" fillId="3" borderId="15" xfId="0" applyFont="1" applyFill="1" applyBorder="1" applyAlignment="1"/>
    <xf numFmtId="164" fontId="5" fillId="2" borderId="36" xfId="0" applyNumberFormat="1" applyFont="1" applyFill="1" applyBorder="1" applyAlignment="1">
      <alignment horizontal="center" vertical="center"/>
    </xf>
    <xf numFmtId="10" fontId="5" fillId="2" borderId="36" xfId="0" applyNumberFormat="1" applyFont="1" applyFill="1" applyBorder="1" applyAlignment="1">
      <alignment horizontal="center" vertical="center"/>
    </xf>
    <xf numFmtId="168" fontId="4" fillId="0" borderId="7" xfId="0" applyNumberFormat="1" applyFont="1" applyBorder="1" applyAlignment="1">
      <alignment horizontal="center" vertical="center"/>
    </xf>
    <xf numFmtId="169" fontId="4" fillId="0" borderId="3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4" fillId="0" borderId="23" xfId="0" applyFont="1" applyFill="1" applyBorder="1"/>
    <xf numFmtId="0" fontId="0" fillId="0" borderId="0" xfId="0" applyFill="1"/>
    <xf numFmtId="0" fontId="13" fillId="0" borderId="0" xfId="0" applyFont="1" applyAlignment="1">
      <alignment vertical="center"/>
    </xf>
    <xf numFmtId="10" fontId="14" fillId="0" borderId="0" xfId="0" applyNumberFormat="1" applyFont="1"/>
    <xf numFmtId="0" fontId="15" fillId="0" borderId="0" xfId="0" applyFont="1" applyAlignment="1">
      <alignment vertical="center"/>
    </xf>
    <xf numFmtId="10" fontId="15" fillId="0" borderId="0" xfId="0" applyNumberFormat="1" applyFont="1"/>
    <xf numFmtId="0" fontId="13" fillId="0" borderId="0" xfId="1" applyFont="1"/>
    <xf numFmtId="0" fontId="13" fillId="0" borderId="0" xfId="1" applyFont="1" applyBorder="1" applyAlignment="1"/>
    <xf numFmtId="171" fontId="5" fillId="0" borderId="35" xfId="0" applyNumberFormat="1" applyFont="1" applyFill="1" applyBorder="1" applyAlignment="1">
      <alignment horizontal="center" vertical="center"/>
    </xf>
    <xf numFmtId="171" fontId="5" fillId="0" borderId="33" xfId="0" applyNumberFormat="1" applyFont="1" applyFill="1" applyBorder="1" applyAlignment="1">
      <alignment horizontal="center" vertical="center"/>
    </xf>
    <xf numFmtId="4" fontId="12" fillId="1" borderId="26" xfId="5" applyNumberFormat="1" applyFont="1" applyFill="1" applyBorder="1" applyAlignment="1" applyProtection="1">
      <alignment vertical="center"/>
      <protection hidden="1"/>
    </xf>
    <xf numFmtId="4" fontId="12" fillId="1" borderId="14" xfId="0" applyNumberFormat="1" applyFont="1" applyFill="1" applyBorder="1" applyAlignment="1" applyProtection="1">
      <alignment vertical="center"/>
      <protection hidden="1"/>
    </xf>
    <xf numFmtId="172" fontId="5" fillId="0" borderId="38" xfId="0" applyNumberFormat="1" applyFont="1" applyFill="1" applyBorder="1" applyAlignment="1">
      <alignment horizontal="center" vertical="center"/>
    </xf>
    <xf numFmtId="170" fontId="5" fillId="0" borderId="19" xfId="0" applyNumberFormat="1" applyFont="1" applyFill="1" applyBorder="1" applyAlignment="1">
      <alignment horizontal="center" vertical="center"/>
    </xf>
    <xf numFmtId="170" fontId="5" fillId="0" borderId="35" xfId="0" applyNumberFormat="1" applyFont="1" applyFill="1" applyBorder="1" applyAlignment="1">
      <alignment horizontal="center" vertical="center"/>
    </xf>
    <xf numFmtId="170" fontId="5" fillId="0" borderId="34" xfId="0" applyNumberFormat="1" applyFont="1" applyFill="1" applyBorder="1" applyAlignment="1">
      <alignment horizontal="center" vertical="center"/>
    </xf>
    <xf numFmtId="172" fontId="5" fillId="0" borderId="5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170" fontId="4" fillId="0" borderId="33" xfId="0" applyNumberFormat="1" applyFont="1" applyFill="1" applyBorder="1" applyAlignment="1">
      <alignment horizontal="center" vertical="center"/>
    </xf>
    <xf numFmtId="172" fontId="4" fillId="0" borderId="33" xfId="0" applyNumberFormat="1" applyFont="1" applyFill="1" applyBorder="1" applyAlignment="1">
      <alignment horizontal="center" vertical="center"/>
    </xf>
    <xf numFmtId="172" fontId="4" fillId="0" borderId="21" xfId="0" applyNumberFormat="1" applyFont="1" applyFill="1" applyBorder="1" applyAlignment="1">
      <alignment horizontal="center" vertical="center"/>
    </xf>
    <xf numFmtId="171" fontId="4" fillId="0" borderId="35" xfId="0" applyNumberFormat="1" applyFont="1" applyFill="1" applyBorder="1" applyAlignment="1">
      <alignment horizontal="center" vertical="center"/>
    </xf>
    <xf numFmtId="171" fontId="4" fillId="0" borderId="33" xfId="0" applyNumberFormat="1" applyFont="1" applyFill="1" applyBorder="1" applyAlignment="1">
      <alignment horizontal="center" vertical="center"/>
    </xf>
    <xf numFmtId="170" fontId="4" fillId="0" borderId="36" xfId="0" applyNumberFormat="1" applyFont="1" applyFill="1" applyBorder="1" applyAlignment="1">
      <alignment horizontal="center" vertical="center"/>
    </xf>
    <xf numFmtId="170" fontId="4" fillId="0" borderId="3" xfId="0" applyNumberFormat="1" applyFont="1" applyFill="1" applyBorder="1" applyAlignment="1">
      <alignment horizontal="center" vertical="center"/>
    </xf>
    <xf numFmtId="170" fontId="5" fillId="0" borderId="37" xfId="0" applyNumberFormat="1" applyFont="1" applyFill="1" applyBorder="1" applyAlignment="1">
      <alignment horizontal="center" vertical="center"/>
    </xf>
    <xf numFmtId="170" fontId="4" fillId="0" borderId="35" xfId="0" applyNumberFormat="1" applyFont="1" applyFill="1" applyBorder="1" applyAlignment="1">
      <alignment horizontal="center" vertical="center"/>
    </xf>
    <xf numFmtId="170" fontId="5" fillId="0" borderId="3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3" borderId="22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/>
    </xf>
  </cellXfs>
  <cellStyles count="6">
    <cellStyle name="Moeda 2" xfId="2" xr:uid="{00000000-0005-0000-0000-000000000000}"/>
    <cellStyle name="Normal" xfId="0" builtinId="0"/>
    <cellStyle name="Normal 2" xfId="1" xr:uid="{00000000-0005-0000-0000-000002000000}"/>
    <cellStyle name="Normal_Plan1" xfId="5" xr:uid="{00000000-0005-0000-0000-000003000000}"/>
    <cellStyle name="Porcentagem 2" xfId="3" xr:uid="{00000000-0005-0000-0000-000004000000}"/>
    <cellStyle name="Vírgula 2" xfId="4" xr:uid="{00000000-0005-0000-0000-000005000000}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-Projeto%20Sal&#227;o%20Comunit&#225;rio%201.138,90m&#178;%20-%20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ina 1"/>
      <sheetName val="Página 2"/>
    </sheetNames>
    <sheetDataSet>
      <sheetData sheetId="0">
        <row r="13">
          <cell r="J13">
            <v>9607.6</v>
          </cell>
        </row>
        <row r="18">
          <cell r="J18">
            <v>1674.08</v>
          </cell>
        </row>
        <row r="24">
          <cell r="J24">
            <v>69932.59</v>
          </cell>
        </row>
        <row r="47">
          <cell r="J47">
            <v>27155.33</v>
          </cell>
        </row>
        <row r="52">
          <cell r="J52">
            <v>2061.86</v>
          </cell>
        </row>
        <row r="59">
          <cell r="J59">
            <v>18404.79</v>
          </cell>
        </row>
        <row r="70">
          <cell r="J70">
            <v>136264.4</v>
          </cell>
        </row>
        <row r="86">
          <cell r="J86">
            <v>34963.660000000003</v>
          </cell>
        </row>
        <row r="91">
          <cell r="J91">
            <v>39850.080000000002</v>
          </cell>
        </row>
        <row r="106">
          <cell r="J106">
            <v>14879.54</v>
          </cell>
        </row>
        <row r="120">
          <cell r="J120">
            <v>125074.04</v>
          </cell>
        </row>
        <row r="136">
          <cell r="J136">
            <v>26718.74</v>
          </cell>
        </row>
        <row r="140">
          <cell r="J140">
            <v>3964.14</v>
          </cell>
        </row>
        <row r="143">
          <cell r="J143">
            <v>9640.7800000000007</v>
          </cell>
        </row>
        <row r="210">
          <cell r="J210">
            <v>41403.129999999997</v>
          </cell>
        </row>
        <row r="218">
          <cell r="J218">
            <v>1249.52</v>
          </cell>
        </row>
        <row r="223">
          <cell r="J223">
            <v>883893.53</v>
          </cell>
        </row>
        <row r="226">
          <cell r="J226">
            <v>71050.52</v>
          </cell>
        </row>
        <row r="229">
          <cell r="J229">
            <v>715.6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7"/>
  <sheetViews>
    <sheetView tabSelected="1" zoomScaleNormal="100" zoomScalePageLayoutView="85" workbookViewId="0">
      <selection activeCell="C12" sqref="C12:C30"/>
    </sheetView>
  </sheetViews>
  <sheetFormatPr defaultRowHeight="15" x14ac:dyDescent="0.25"/>
  <cols>
    <col min="1" max="1" width="11.7109375" customWidth="1"/>
    <col min="2" max="2" width="50.140625" customWidth="1"/>
    <col min="3" max="3" width="12.42578125" customWidth="1"/>
    <col min="4" max="4" width="7.5703125" customWidth="1"/>
    <col min="5" max="5" width="6.7109375" customWidth="1"/>
    <col min="6" max="26" width="6.5703125" customWidth="1"/>
  </cols>
  <sheetData>
    <row r="1" spans="1:46" ht="18.75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48"/>
      <c r="V1" s="48"/>
      <c r="W1" s="48"/>
      <c r="X1" s="48"/>
      <c r="Y1" s="11"/>
      <c r="Z1" s="11"/>
    </row>
    <row r="2" spans="1:46" ht="5.25" customHeight="1" x14ac:dyDescent="0.3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48"/>
      <c r="V2" s="48"/>
      <c r="W2" s="48"/>
      <c r="X2" s="48"/>
      <c r="Y2" s="55"/>
      <c r="Z2" s="55"/>
    </row>
    <row r="3" spans="1:46" x14ac:dyDescent="0.25">
      <c r="A3" t="s">
        <v>36</v>
      </c>
      <c r="B3" t="s">
        <v>56</v>
      </c>
    </row>
    <row r="4" spans="1:46" ht="5.25" customHeight="1" x14ac:dyDescent="0.25"/>
    <row r="5" spans="1:46" x14ac:dyDescent="0.25">
      <c r="A5" s="56" t="s">
        <v>34</v>
      </c>
      <c r="B5" s="58" t="s">
        <v>57</v>
      </c>
    </row>
    <row r="6" spans="1:46" ht="4.5" customHeight="1" x14ac:dyDescent="0.25"/>
    <row r="7" spans="1:46" ht="19.5" customHeight="1" x14ac:dyDescent="0.25">
      <c r="A7" s="56" t="s">
        <v>35</v>
      </c>
      <c r="B7" s="58" t="s">
        <v>58</v>
      </c>
    </row>
    <row r="8" spans="1:46" ht="3.75" customHeight="1" thickBot="1" x14ac:dyDescent="0.3"/>
    <row r="9" spans="1:46" ht="15.75" thickBot="1" x14ac:dyDescent="0.3">
      <c r="A9" s="103" t="s">
        <v>1</v>
      </c>
      <c r="B9" s="106" t="s">
        <v>2</v>
      </c>
      <c r="C9" s="103" t="s">
        <v>3</v>
      </c>
      <c r="D9" s="103" t="s">
        <v>4</v>
      </c>
      <c r="E9" s="93" t="s">
        <v>12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5"/>
      <c r="U9" s="49"/>
      <c r="V9" s="49"/>
      <c r="W9" s="49"/>
      <c r="X9" s="50"/>
      <c r="Y9" s="3"/>
      <c r="Z9" s="4"/>
    </row>
    <row r="10" spans="1:46" ht="15.75" customHeight="1" thickBot="1" x14ac:dyDescent="0.3">
      <c r="A10" s="104"/>
      <c r="B10" s="107"/>
      <c r="C10" s="104"/>
      <c r="D10" s="104"/>
      <c r="E10" s="90" t="s">
        <v>5</v>
      </c>
      <c r="F10" s="91"/>
      <c r="G10" s="102" t="s">
        <v>6</v>
      </c>
      <c r="H10" s="109"/>
      <c r="I10" s="90" t="s">
        <v>7</v>
      </c>
      <c r="J10" s="91"/>
      <c r="K10" s="102" t="s">
        <v>8</v>
      </c>
      <c r="L10" s="91"/>
      <c r="M10" s="99" t="s">
        <v>9</v>
      </c>
      <c r="N10" s="100"/>
      <c r="O10" s="101" t="s">
        <v>10</v>
      </c>
      <c r="P10" s="100"/>
      <c r="Q10" s="90" t="s">
        <v>11</v>
      </c>
      <c r="R10" s="91"/>
      <c r="S10" s="90" t="s">
        <v>13</v>
      </c>
      <c r="T10" s="91"/>
      <c r="U10" s="90" t="s">
        <v>14</v>
      </c>
      <c r="V10" s="91"/>
      <c r="W10" s="90" t="s">
        <v>27</v>
      </c>
      <c r="X10" s="91"/>
      <c r="Y10" s="12"/>
      <c r="Z10" s="12"/>
      <c r="AA10" s="88" t="s">
        <v>16</v>
      </c>
      <c r="AB10" s="96"/>
      <c r="AC10" s="88" t="s">
        <v>17</v>
      </c>
      <c r="AD10" s="89"/>
      <c r="AE10" s="88" t="s">
        <v>18</v>
      </c>
      <c r="AF10" s="89"/>
      <c r="AG10" s="88" t="s">
        <v>19</v>
      </c>
      <c r="AH10" s="89"/>
      <c r="AI10" s="88" t="s">
        <v>20</v>
      </c>
      <c r="AJ10" s="89"/>
      <c r="AK10" s="88" t="s">
        <v>21</v>
      </c>
      <c r="AL10" s="89"/>
      <c r="AM10" s="88" t="s">
        <v>22</v>
      </c>
      <c r="AN10" s="89"/>
      <c r="AO10" s="88" t="s">
        <v>23</v>
      </c>
      <c r="AP10" s="89"/>
      <c r="AQ10" s="88" t="s">
        <v>24</v>
      </c>
      <c r="AR10" s="89"/>
      <c r="AS10" s="88" t="s">
        <v>25</v>
      </c>
      <c r="AT10" s="89"/>
    </row>
    <row r="11" spans="1:46" ht="15.75" thickBot="1" x14ac:dyDescent="0.3">
      <c r="A11" s="105"/>
      <c r="B11" s="108"/>
      <c r="C11" s="105"/>
      <c r="D11" s="105"/>
      <c r="E11" s="23" t="s">
        <v>15</v>
      </c>
      <c r="F11" s="24" t="s">
        <v>26</v>
      </c>
      <c r="G11" s="23" t="s">
        <v>15</v>
      </c>
      <c r="H11" s="24" t="s">
        <v>26</v>
      </c>
      <c r="I11" s="23" t="s">
        <v>15</v>
      </c>
      <c r="J11" s="24" t="s">
        <v>26</v>
      </c>
      <c r="K11" s="23" t="s">
        <v>15</v>
      </c>
      <c r="L11" s="24" t="s">
        <v>26</v>
      </c>
      <c r="M11" s="23" t="s">
        <v>15</v>
      </c>
      <c r="N11" s="24" t="s">
        <v>26</v>
      </c>
      <c r="O11" s="23" t="s">
        <v>15</v>
      </c>
      <c r="P11" s="24" t="s">
        <v>26</v>
      </c>
      <c r="Q11" s="23" t="s">
        <v>15</v>
      </c>
      <c r="R11" s="24" t="s">
        <v>26</v>
      </c>
      <c r="S11" s="23" t="s">
        <v>15</v>
      </c>
      <c r="T11" s="24" t="s">
        <v>26</v>
      </c>
      <c r="U11" s="23" t="s">
        <v>15</v>
      </c>
      <c r="V11" s="24" t="s">
        <v>26</v>
      </c>
      <c r="W11" s="23" t="s">
        <v>15</v>
      </c>
      <c r="X11" s="24" t="s">
        <v>26</v>
      </c>
      <c r="Y11" s="13"/>
      <c r="Z11" s="13"/>
      <c r="AA11" s="34" t="s">
        <v>28</v>
      </c>
      <c r="AB11" s="2" t="s">
        <v>29</v>
      </c>
      <c r="AC11" s="15" t="s">
        <v>28</v>
      </c>
      <c r="AD11" s="16" t="s">
        <v>29</v>
      </c>
      <c r="AE11" s="15" t="s">
        <v>28</v>
      </c>
      <c r="AF11" s="16" t="s">
        <v>29</v>
      </c>
      <c r="AG11" s="15" t="s">
        <v>28</v>
      </c>
      <c r="AH11" s="16" t="s">
        <v>29</v>
      </c>
      <c r="AI11" s="15" t="s">
        <v>28</v>
      </c>
      <c r="AJ11" s="16" t="s">
        <v>29</v>
      </c>
      <c r="AK11" s="15" t="s">
        <v>28</v>
      </c>
      <c r="AL11" s="16" t="s">
        <v>29</v>
      </c>
      <c r="AM11" s="15" t="s">
        <v>28</v>
      </c>
      <c r="AN11" s="16" t="s">
        <v>29</v>
      </c>
      <c r="AO11" s="15" t="s">
        <v>28</v>
      </c>
      <c r="AP11" s="16" t="s">
        <v>29</v>
      </c>
      <c r="AQ11" s="15" t="s">
        <v>28</v>
      </c>
      <c r="AR11" s="16" t="s">
        <v>29</v>
      </c>
      <c r="AS11" s="15" t="s">
        <v>28</v>
      </c>
      <c r="AT11" s="16" t="s">
        <v>29</v>
      </c>
    </row>
    <row r="12" spans="1:46" x14ac:dyDescent="0.25">
      <c r="A12" s="5">
        <v>1</v>
      </c>
      <c r="B12" s="57" t="s">
        <v>37</v>
      </c>
      <c r="C12" s="46">
        <f>'[1]Página 1'!$J$13</f>
        <v>9607.6</v>
      </c>
      <c r="D12" s="35">
        <f>C12/$C$36</f>
        <v>6.3270168816751101E-3</v>
      </c>
      <c r="E12" s="25">
        <v>100</v>
      </c>
      <c r="F12" s="26">
        <f t="shared" ref="F12:F34" si="0">E12</f>
        <v>100</v>
      </c>
      <c r="G12" s="25">
        <v>0</v>
      </c>
      <c r="H12" s="26">
        <f>IF((F12=100),0,G12+F12)</f>
        <v>0</v>
      </c>
      <c r="I12" s="25"/>
      <c r="J12" s="26">
        <f>IF((H12=100),0,I12+H12)</f>
        <v>0</v>
      </c>
      <c r="K12" s="25"/>
      <c r="L12" s="26">
        <f>IF((J12=100),0,K12+J12)</f>
        <v>0</v>
      </c>
      <c r="M12" s="25"/>
      <c r="N12" s="26">
        <f>IF((L12=100),0,M12+L12)</f>
        <v>0</v>
      </c>
      <c r="O12" s="25"/>
      <c r="P12" s="26">
        <f>IF((N12=100),0,O12+N12)</f>
        <v>0</v>
      </c>
      <c r="Q12" s="25"/>
      <c r="R12" s="26">
        <f>IF((P12=100),0,Q12+P12)</f>
        <v>0</v>
      </c>
      <c r="S12" s="25"/>
      <c r="T12" s="26">
        <f>IF((R12=100),0,S12+R12)</f>
        <v>0</v>
      </c>
      <c r="U12" s="25"/>
      <c r="V12" s="26">
        <f>IF((T12=100),0,U12+T12)</f>
        <v>0</v>
      </c>
      <c r="W12" s="25"/>
      <c r="X12" s="26">
        <f>IF((V12=100),0,W12+V12)</f>
        <v>0</v>
      </c>
      <c r="Y12" s="14"/>
      <c r="Z12" s="14"/>
      <c r="AA12" s="17">
        <f>(((E12/100)*C12)/$C$36)</f>
        <v>6.3270168816751101E-3</v>
      </c>
      <c r="AB12" s="18">
        <f>(((F12/100)*C12)/$C$36)</f>
        <v>6.3270168816751101E-3</v>
      </c>
      <c r="AC12" s="17">
        <f>(((G12/100)*C12)/$C$36)</f>
        <v>0</v>
      </c>
      <c r="AD12" s="18">
        <f>(((H12/100)*C12)/$C$36)</f>
        <v>0</v>
      </c>
      <c r="AE12" s="17">
        <f>(((I12/100)*C12)/$C$36)</f>
        <v>0</v>
      </c>
      <c r="AF12" s="18">
        <f>(((J12/100)*C12)/$C$36)</f>
        <v>0</v>
      </c>
      <c r="AG12" s="17">
        <f>(((K12/100)*C12)/$C$36)</f>
        <v>0</v>
      </c>
      <c r="AH12" s="18">
        <f>(((L12/100)*C12)/$C$36)</f>
        <v>0</v>
      </c>
      <c r="AI12" s="17">
        <f>(((M12/100)*C12)/$C$36)</f>
        <v>0</v>
      </c>
      <c r="AJ12" s="18">
        <f>(((N12/100)*C12)/$C$36)</f>
        <v>0</v>
      </c>
      <c r="AK12" s="17">
        <f>(((O12/100)*C12)/$C$36)</f>
        <v>0</v>
      </c>
      <c r="AL12" s="18">
        <f>(((P12/100)*C12)/$C$36)</f>
        <v>0</v>
      </c>
      <c r="AM12" s="17">
        <f>(((Q12/100)*C12)/$C$36)</f>
        <v>0</v>
      </c>
      <c r="AN12" s="18">
        <f>(((R12/100)*C12)/$C$36)</f>
        <v>0</v>
      </c>
      <c r="AO12" s="17">
        <f>(((S12/100)*C12)/$C$36)</f>
        <v>0</v>
      </c>
      <c r="AP12" s="18">
        <f>(((T12/100)*C12)/$C$36)</f>
        <v>0</v>
      </c>
      <c r="AQ12" s="17">
        <f>(((U12/100)*C12)/$C$36)</f>
        <v>0</v>
      </c>
      <c r="AR12" s="18">
        <f>(((V12/100)*C12)/$C$36)</f>
        <v>0</v>
      </c>
      <c r="AS12" s="17">
        <f>(((W12/100)*C12)/$C$36)</f>
        <v>0</v>
      </c>
      <c r="AT12" s="18">
        <f>(((X12/100)*C12)/$C$36)</f>
        <v>0</v>
      </c>
    </row>
    <row r="13" spans="1:46" x14ac:dyDescent="0.25">
      <c r="A13" s="7">
        <v>2</v>
      </c>
      <c r="B13" s="57" t="s">
        <v>38</v>
      </c>
      <c r="C13" s="46">
        <f>'[1]Página 1'!$J$18</f>
        <v>1674.08</v>
      </c>
      <c r="D13" s="41">
        <f t="shared" ref="D13:D34" si="1">C13/$C$36</f>
        <v>1.1024535181808847E-3</v>
      </c>
      <c r="E13" s="27">
        <v>100</v>
      </c>
      <c r="F13" s="28">
        <f t="shared" si="0"/>
        <v>100</v>
      </c>
      <c r="G13" s="27">
        <v>0</v>
      </c>
      <c r="H13" s="28">
        <f t="shared" ref="H13:H34" si="2">IF((F13=100),0,G13+F13)</f>
        <v>0</v>
      </c>
      <c r="I13" s="27">
        <v>0</v>
      </c>
      <c r="J13" s="28">
        <f t="shared" ref="J13:J30" si="3">IF((H13=100),0,I13+H13)</f>
        <v>0</v>
      </c>
      <c r="K13" s="27">
        <v>0</v>
      </c>
      <c r="L13" s="28">
        <f t="shared" ref="L13:L34" si="4">IF((J13=100),0,K13+J13)</f>
        <v>0</v>
      </c>
      <c r="M13" s="27"/>
      <c r="N13" s="28">
        <f t="shared" ref="N13:N34" si="5">IF((L13=100),0,M13+L13)</f>
        <v>0</v>
      </c>
      <c r="O13" s="27"/>
      <c r="P13" s="28">
        <f t="shared" ref="P13:P34" si="6">IF((N13=100),0,O13+N13)</f>
        <v>0</v>
      </c>
      <c r="Q13" s="27"/>
      <c r="R13" s="28">
        <f t="shared" ref="R13:R34" si="7">IF((P13=100),0,Q13+P13)</f>
        <v>0</v>
      </c>
      <c r="S13" s="27"/>
      <c r="T13" s="28">
        <f t="shared" ref="T13:T34" si="8">IF((R13=100),0,S13+R13)</f>
        <v>0</v>
      </c>
      <c r="U13" s="27"/>
      <c r="V13" s="28">
        <f t="shared" ref="V13:V34" si="9">IF((T13=100),0,U13+T13)</f>
        <v>0</v>
      </c>
      <c r="W13" s="27"/>
      <c r="X13" s="28">
        <f t="shared" ref="X13:X34" si="10">IF((V13=100),0,W13+V13)</f>
        <v>0</v>
      </c>
      <c r="Y13" s="14"/>
      <c r="Z13" s="14"/>
      <c r="AA13" s="19">
        <f t="shared" ref="AA13:AA34" si="11">(((E13/100)*C13)/$C$36)</f>
        <v>1.1024535181808847E-3</v>
      </c>
      <c r="AB13" s="20">
        <f t="shared" ref="AB13:AB34" si="12">(((F13/100)*C13)/$C$36)</f>
        <v>1.1024535181808847E-3</v>
      </c>
      <c r="AC13" s="19">
        <f t="shared" ref="AC13:AC34" si="13">(((G13/100)*C13)/$C$36)</f>
        <v>0</v>
      </c>
      <c r="AD13" s="20">
        <f t="shared" ref="AD13:AD34" si="14">(((H13/100)*C13)/$C$36)</f>
        <v>0</v>
      </c>
      <c r="AE13" s="19">
        <f t="shared" ref="AE13:AE34" si="15">(((I13/100)*C13)/$C$36)</f>
        <v>0</v>
      </c>
      <c r="AF13" s="20">
        <f t="shared" ref="AF13:AF34" si="16">(((J13/100)*C13)/$C$36)</f>
        <v>0</v>
      </c>
      <c r="AG13" s="19">
        <f t="shared" ref="AG13:AG34" si="17">(((K13/100)*C13)/$C$36)</f>
        <v>0</v>
      </c>
      <c r="AH13" s="20">
        <f t="shared" ref="AH13:AH34" si="18">(((L13/100)*C13)/$C$36)</f>
        <v>0</v>
      </c>
      <c r="AI13" s="19">
        <f t="shared" ref="AI13:AI34" si="19">(((M13/100)*C13)/$C$36)</f>
        <v>0</v>
      </c>
      <c r="AJ13" s="20">
        <f t="shared" ref="AJ13:AJ34" si="20">(((N13/100)*C13)/$C$36)</f>
        <v>0</v>
      </c>
      <c r="AK13" s="19">
        <f t="shared" ref="AK13:AK34" si="21">(((O13/100)*C13)/$C$36)</f>
        <v>0</v>
      </c>
      <c r="AL13" s="20">
        <f t="shared" ref="AL13:AL34" si="22">(((P13/100)*C13)/$C$36)</f>
        <v>0</v>
      </c>
      <c r="AM13" s="19">
        <f t="shared" ref="AM13:AM34" si="23">(((Q13/100)*C13)/$C$36)</f>
        <v>0</v>
      </c>
      <c r="AN13" s="20">
        <f t="shared" ref="AN13:AN34" si="24">(((R13/100)*C13)/$C$36)</f>
        <v>0</v>
      </c>
      <c r="AO13" s="19">
        <f t="shared" ref="AO13:AO34" si="25">(((S13/100)*C13)/$C$36)</f>
        <v>0</v>
      </c>
      <c r="AP13" s="20">
        <f t="shared" ref="AP13:AP34" si="26">(((T13/100)*C13)/$C$36)</f>
        <v>0</v>
      </c>
      <c r="AQ13" s="19">
        <f t="shared" ref="AQ13:AQ34" si="27">(((U13/100)*C13)/$C$36)</f>
        <v>0</v>
      </c>
      <c r="AR13" s="20">
        <f t="shared" ref="AR13:AR34" si="28">(((V13/100)*C13)/$C$36)</f>
        <v>0</v>
      </c>
      <c r="AS13" s="19">
        <f t="shared" ref="AS13:AS34" si="29">(((W13/100)*C13)/$C$36)</f>
        <v>0</v>
      </c>
      <c r="AT13" s="20">
        <f t="shared" ref="AT13:AT34" si="30">(((X13/100)*C13)/$C$36)</f>
        <v>0</v>
      </c>
    </row>
    <row r="14" spans="1:46" x14ac:dyDescent="0.25">
      <c r="A14" s="7">
        <v>3</v>
      </c>
      <c r="B14" s="57" t="s">
        <v>39</v>
      </c>
      <c r="C14" s="46">
        <f>'[1]Página 1'!$J$24</f>
        <v>69932.59</v>
      </c>
      <c r="D14" s="41">
        <f t="shared" si="1"/>
        <v>4.6053611464805355E-2</v>
      </c>
      <c r="E14" s="27">
        <v>0</v>
      </c>
      <c r="F14" s="28">
        <f t="shared" si="0"/>
        <v>0</v>
      </c>
      <c r="G14" s="27">
        <v>33.33</v>
      </c>
      <c r="H14" s="28">
        <f t="shared" si="2"/>
        <v>33.33</v>
      </c>
      <c r="I14" s="27">
        <v>33.33</v>
      </c>
      <c r="J14" s="28">
        <f t="shared" si="3"/>
        <v>66.66</v>
      </c>
      <c r="K14" s="27">
        <v>33.340000000000003</v>
      </c>
      <c r="L14" s="28">
        <f t="shared" si="4"/>
        <v>100</v>
      </c>
      <c r="M14" s="27">
        <v>0</v>
      </c>
      <c r="N14" s="28">
        <f t="shared" si="5"/>
        <v>0</v>
      </c>
      <c r="O14" s="27">
        <v>0</v>
      </c>
      <c r="P14" s="28">
        <f t="shared" si="6"/>
        <v>0</v>
      </c>
      <c r="Q14" s="27">
        <v>0</v>
      </c>
      <c r="R14" s="28">
        <f t="shared" si="7"/>
        <v>0</v>
      </c>
      <c r="S14" s="27">
        <v>0</v>
      </c>
      <c r="T14" s="28">
        <f t="shared" si="8"/>
        <v>0</v>
      </c>
      <c r="U14" s="27"/>
      <c r="V14" s="28">
        <f t="shared" si="9"/>
        <v>0</v>
      </c>
      <c r="W14" s="27"/>
      <c r="X14" s="28">
        <f t="shared" si="10"/>
        <v>0</v>
      </c>
      <c r="Y14" s="14"/>
      <c r="Z14" s="14"/>
      <c r="AA14" s="19">
        <f t="shared" si="11"/>
        <v>0</v>
      </c>
      <c r="AB14" s="20">
        <f t="shared" si="12"/>
        <v>0</v>
      </c>
      <c r="AC14" s="19">
        <f t="shared" si="13"/>
        <v>1.5349668701219624E-2</v>
      </c>
      <c r="AD14" s="20">
        <f t="shared" si="14"/>
        <v>1.5349668701219624E-2</v>
      </c>
      <c r="AE14" s="19">
        <f t="shared" si="15"/>
        <v>1.5349668701219624E-2</v>
      </c>
      <c r="AF14" s="20">
        <f t="shared" si="16"/>
        <v>3.0699337402439249E-2</v>
      </c>
      <c r="AG14" s="19">
        <f t="shared" si="17"/>
        <v>1.5354274062366108E-2</v>
      </c>
      <c r="AH14" s="20">
        <f t="shared" si="18"/>
        <v>4.6053611464805355E-2</v>
      </c>
      <c r="AI14" s="19">
        <f t="shared" si="19"/>
        <v>0</v>
      </c>
      <c r="AJ14" s="20">
        <f t="shared" si="20"/>
        <v>0</v>
      </c>
      <c r="AK14" s="19">
        <f t="shared" si="21"/>
        <v>0</v>
      </c>
      <c r="AL14" s="20">
        <f t="shared" si="22"/>
        <v>0</v>
      </c>
      <c r="AM14" s="19">
        <f t="shared" si="23"/>
        <v>0</v>
      </c>
      <c r="AN14" s="20">
        <f t="shared" si="24"/>
        <v>0</v>
      </c>
      <c r="AO14" s="19">
        <f t="shared" si="25"/>
        <v>0</v>
      </c>
      <c r="AP14" s="20">
        <f t="shared" si="26"/>
        <v>0</v>
      </c>
      <c r="AQ14" s="19">
        <f t="shared" si="27"/>
        <v>0</v>
      </c>
      <c r="AR14" s="20">
        <f t="shared" si="28"/>
        <v>0</v>
      </c>
      <c r="AS14" s="19">
        <f t="shared" si="29"/>
        <v>0</v>
      </c>
      <c r="AT14" s="20">
        <f t="shared" si="30"/>
        <v>0</v>
      </c>
    </row>
    <row r="15" spans="1:46" x14ac:dyDescent="0.25">
      <c r="A15" s="7">
        <v>4</v>
      </c>
      <c r="B15" s="57" t="s">
        <v>40</v>
      </c>
      <c r="C15" s="46">
        <f>'[1]Página 1'!$J$47</f>
        <v>27155.33</v>
      </c>
      <c r="D15" s="41">
        <f t="shared" si="1"/>
        <v>1.7882950095493001E-2</v>
      </c>
      <c r="E15" s="27">
        <v>0</v>
      </c>
      <c r="F15" s="28">
        <f t="shared" si="0"/>
        <v>0</v>
      </c>
      <c r="G15" s="27"/>
      <c r="H15" s="28">
        <f t="shared" si="2"/>
        <v>0</v>
      </c>
      <c r="I15" s="27">
        <v>33.33</v>
      </c>
      <c r="J15" s="28">
        <f t="shared" si="3"/>
        <v>33.33</v>
      </c>
      <c r="K15" s="27">
        <v>33.33</v>
      </c>
      <c r="L15" s="28">
        <f t="shared" si="4"/>
        <v>66.66</v>
      </c>
      <c r="M15" s="27">
        <v>33.340000000000003</v>
      </c>
      <c r="N15" s="28">
        <f t="shared" si="5"/>
        <v>100</v>
      </c>
      <c r="O15" s="27">
        <v>0</v>
      </c>
      <c r="P15" s="28">
        <f t="shared" si="6"/>
        <v>0</v>
      </c>
      <c r="Q15" s="27">
        <v>0</v>
      </c>
      <c r="R15" s="28">
        <f t="shared" si="7"/>
        <v>0</v>
      </c>
      <c r="S15" s="27">
        <v>0</v>
      </c>
      <c r="T15" s="28">
        <f t="shared" si="8"/>
        <v>0</v>
      </c>
      <c r="U15" s="27"/>
      <c r="V15" s="28">
        <f t="shared" si="9"/>
        <v>0</v>
      </c>
      <c r="W15" s="27"/>
      <c r="X15" s="28">
        <f t="shared" si="10"/>
        <v>0</v>
      </c>
      <c r="Y15" s="14"/>
      <c r="Z15" s="14"/>
      <c r="AA15" s="19">
        <f t="shared" si="11"/>
        <v>0</v>
      </c>
      <c r="AB15" s="20">
        <f t="shared" si="12"/>
        <v>0</v>
      </c>
      <c r="AC15" s="19">
        <f t="shared" si="13"/>
        <v>0</v>
      </c>
      <c r="AD15" s="20">
        <f t="shared" si="14"/>
        <v>0</v>
      </c>
      <c r="AE15" s="19">
        <f t="shared" si="15"/>
        <v>5.9603872668278178E-3</v>
      </c>
      <c r="AF15" s="20">
        <f t="shared" si="16"/>
        <v>5.9603872668278178E-3</v>
      </c>
      <c r="AG15" s="19">
        <f t="shared" si="17"/>
        <v>5.9603872668278178E-3</v>
      </c>
      <c r="AH15" s="20">
        <f t="shared" si="18"/>
        <v>1.1920774533655636E-2</v>
      </c>
      <c r="AI15" s="19">
        <f t="shared" si="19"/>
        <v>5.9621755618373675E-3</v>
      </c>
      <c r="AJ15" s="20">
        <f t="shared" si="20"/>
        <v>1.7882950095493001E-2</v>
      </c>
      <c r="AK15" s="19">
        <f t="shared" si="21"/>
        <v>0</v>
      </c>
      <c r="AL15" s="20">
        <f t="shared" si="22"/>
        <v>0</v>
      </c>
      <c r="AM15" s="19">
        <f t="shared" si="23"/>
        <v>0</v>
      </c>
      <c r="AN15" s="20">
        <f t="shared" si="24"/>
        <v>0</v>
      </c>
      <c r="AO15" s="19">
        <f t="shared" si="25"/>
        <v>0</v>
      </c>
      <c r="AP15" s="20">
        <f t="shared" si="26"/>
        <v>0</v>
      </c>
      <c r="AQ15" s="19">
        <f t="shared" si="27"/>
        <v>0</v>
      </c>
      <c r="AR15" s="20">
        <f t="shared" si="28"/>
        <v>0</v>
      </c>
      <c r="AS15" s="19">
        <f t="shared" si="29"/>
        <v>0</v>
      </c>
      <c r="AT15" s="20">
        <f t="shared" si="30"/>
        <v>0</v>
      </c>
    </row>
    <row r="16" spans="1:46" x14ac:dyDescent="0.25">
      <c r="A16" s="7">
        <v>5</v>
      </c>
      <c r="B16" s="57" t="s">
        <v>41</v>
      </c>
      <c r="C16" s="46">
        <f>'[1]Página 1'!$J$52</f>
        <v>2061.86</v>
      </c>
      <c r="D16" s="41">
        <f t="shared" si="1"/>
        <v>1.3578232886101256E-3</v>
      </c>
      <c r="E16" s="6"/>
      <c r="F16" s="28">
        <f t="shared" si="0"/>
        <v>0</v>
      </c>
      <c r="G16" s="30"/>
      <c r="H16" s="28">
        <f t="shared" si="2"/>
        <v>0</v>
      </c>
      <c r="I16" s="27"/>
      <c r="J16" s="28">
        <f t="shared" si="3"/>
        <v>0</v>
      </c>
      <c r="K16" s="27"/>
      <c r="L16" s="28">
        <f t="shared" si="4"/>
        <v>0</v>
      </c>
      <c r="M16" s="27"/>
      <c r="N16" s="28">
        <f t="shared" si="5"/>
        <v>0</v>
      </c>
      <c r="O16" s="27">
        <v>0</v>
      </c>
      <c r="P16" s="28">
        <f t="shared" si="6"/>
        <v>0</v>
      </c>
      <c r="Q16" s="27">
        <v>50</v>
      </c>
      <c r="R16" s="28">
        <f t="shared" si="7"/>
        <v>50</v>
      </c>
      <c r="S16" s="27">
        <v>50</v>
      </c>
      <c r="T16" s="28">
        <f t="shared" si="8"/>
        <v>100</v>
      </c>
      <c r="U16" s="27"/>
      <c r="V16" s="28">
        <f t="shared" si="9"/>
        <v>0</v>
      </c>
      <c r="W16" s="27"/>
      <c r="X16" s="28">
        <f t="shared" si="10"/>
        <v>0</v>
      </c>
      <c r="Y16" s="14"/>
      <c r="Z16" s="14"/>
      <c r="AA16" s="19">
        <f t="shared" si="11"/>
        <v>0</v>
      </c>
      <c r="AB16" s="20">
        <f t="shared" si="12"/>
        <v>0</v>
      </c>
      <c r="AC16" s="19">
        <f t="shared" si="13"/>
        <v>0</v>
      </c>
      <c r="AD16" s="20">
        <f t="shared" si="14"/>
        <v>0</v>
      </c>
      <c r="AE16" s="19">
        <f t="shared" si="15"/>
        <v>0</v>
      </c>
      <c r="AF16" s="20">
        <f t="shared" si="16"/>
        <v>0</v>
      </c>
      <c r="AG16" s="19">
        <f t="shared" si="17"/>
        <v>0</v>
      </c>
      <c r="AH16" s="20">
        <f t="shared" si="18"/>
        <v>0</v>
      </c>
      <c r="AI16" s="19">
        <f t="shared" si="19"/>
        <v>0</v>
      </c>
      <c r="AJ16" s="20">
        <f t="shared" si="20"/>
        <v>0</v>
      </c>
      <c r="AK16" s="19">
        <f t="shared" si="21"/>
        <v>0</v>
      </c>
      <c r="AL16" s="20">
        <f t="shared" si="22"/>
        <v>0</v>
      </c>
      <c r="AM16" s="19">
        <f t="shared" si="23"/>
        <v>6.7891164430506279E-4</v>
      </c>
      <c r="AN16" s="20">
        <f t="shared" si="24"/>
        <v>6.7891164430506279E-4</v>
      </c>
      <c r="AO16" s="19">
        <f t="shared" si="25"/>
        <v>6.7891164430506279E-4</v>
      </c>
      <c r="AP16" s="20">
        <f t="shared" si="26"/>
        <v>1.3578232886101256E-3</v>
      </c>
      <c r="AQ16" s="19">
        <f t="shared" si="27"/>
        <v>0</v>
      </c>
      <c r="AR16" s="20">
        <f t="shared" si="28"/>
        <v>0</v>
      </c>
      <c r="AS16" s="19">
        <f t="shared" si="29"/>
        <v>0</v>
      </c>
      <c r="AT16" s="20">
        <f t="shared" si="30"/>
        <v>0</v>
      </c>
    </row>
    <row r="17" spans="1:46" x14ac:dyDescent="0.25">
      <c r="A17" s="7">
        <v>6</v>
      </c>
      <c r="B17" s="57" t="s">
        <v>42</v>
      </c>
      <c r="C17" s="46">
        <f>'[1]Página 1'!$J$59</f>
        <v>18404.79</v>
      </c>
      <c r="D17" s="41">
        <f t="shared" si="1"/>
        <v>1.212034400200729E-2</v>
      </c>
      <c r="E17" s="6"/>
      <c r="F17" s="28">
        <f t="shared" si="0"/>
        <v>0</v>
      </c>
      <c r="G17" s="30">
        <v>25</v>
      </c>
      <c r="H17" s="28">
        <f t="shared" si="2"/>
        <v>25</v>
      </c>
      <c r="I17" s="27">
        <v>25</v>
      </c>
      <c r="J17" s="28">
        <f t="shared" si="3"/>
        <v>50</v>
      </c>
      <c r="K17" s="27">
        <v>25</v>
      </c>
      <c r="L17" s="28">
        <f t="shared" si="4"/>
        <v>75</v>
      </c>
      <c r="M17" s="27">
        <v>25</v>
      </c>
      <c r="N17" s="28">
        <f t="shared" si="5"/>
        <v>100</v>
      </c>
      <c r="O17" s="27">
        <v>0</v>
      </c>
      <c r="P17" s="28">
        <f t="shared" si="6"/>
        <v>0</v>
      </c>
      <c r="Q17" s="27">
        <v>0</v>
      </c>
      <c r="R17" s="28">
        <f t="shared" si="7"/>
        <v>0</v>
      </c>
      <c r="S17" s="27">
        <v>0</v>
      </c>
      <c r="T17" s="28">
        <f t="shared" si="8"/>
        <v>0</v>
      </c>
      <c r="U17" s="27"/>
      <c r="V17" s="28">
        <f t="shared" si="9"/>
        <v>0</v>
      </c>
      <c r="W17" s="27"/>
      <c r="X17" s="28">
        <f t="shared" si="10"/>
        <v>0</v>
      </c>
      <c r="Y17" s="14"/>
      <c r="Z17" s="14"/>
      <c r="AA17" s="19">
        <f t="shared" si="11"/>
        <v>0</v>
      </c>
      <c r="AB17" s="20">
        <f t="shared" si="12"/>
        <v>0</v>
      </c>
      <c r="AC17" s="19">
        <f t="shared" si="13"/>
        <v>3.0300860005018225E-3</v>
      </c>
      <c r="AD17" s="20">
        <f t="shared" si="14"/>
        <v>3.0300860005018225E-3</v>
      </c>
      <c r="AE17" s="19">
        <f t="shared" si="15"/>
        <v>3.0300860005018225E-3</v>
      </c>
      <c r="AF17" s="20">
        <f t="shared" si="16"/>
        <v>6.060172001003645E-3</v>
      </c>
      <c r="AG17" s="19">
        <f t="shared" si="17"/>
        <v>3.0300860005018225E-3</v>
      </c>
      <c r="AH17" s="20">
        <f t="shared" si="18"/>
        <v>9.090258001505468E-3</v>
      </c>
      <c r="AI17" s="19">
        <f t="shared" si="19"/>
        <v>3.0300860005018225E-3</v>
      </c>
      <c r="AJ17" s="20">
        <f t="shared" si="20"/>
        <v>1.212034400200729E-2</v>
      </c>
      <c r="AK17" s="19">
        <f t="shared" si="21"/>
        <v>0</v>
      </c>
      <c r="AL17" s="20">
        <f t="shared" si="22"/>
        <v>0</v>
      </c>
      <c r="AM17" s="19">
        <f t="shared" si="23"/>
        <v>0</v>
      </c>
      <c r="AN17" s="20">
        <f t="shared" si="24"/>
        <v>0</v>
      </c>
      <c r="AO17" s="19">
        <f t="shared" si="25"/>
        <v>0</v>
      </c>
      <c r="AP17" s="20">
        <f t="shared" si="26"/>
        <v>0</v>
      </c>
      <c r="AQ17" s="19">
        <f t="shared" si="27"/>
        <v>0</v>
      </c>
      <c r="AR17" s="20">
        <f t="shared" si="28"/>
        <v>0</v>
      </c>
      <c r="AS17" s="19">
        <f t="shared" si="29"/>
        <v>0</v>
      </c>
      <c r="AT17" s="20">
        <f t="shared" si="30"/>
        <v>0</v>
      </c>
    </row>
    <row r="18" spans="1:46" x14ac:dyDescent="0.25">
      <c r="A18" s="7">
        <v>7</v>
      </c>
      <c r="B18" s="57" t="s">
        <v>43</v>
      </c>
      <c r="C18" s="46">
        <f>'[1]Página 1'!$J$70</f>
        <v>136264.4</v>
      </c>
      <c r="D18" s="41">
        <f t="shared" si="1"/>
        <v>8.9735954782810462E-2</v>
      </c>
      <c r="E18" s="6"/>
      <c r="F18" s="28">
        <f t="shared" si="0"/>
        <v>0</v>
      </c>
      <c r="G18" s="30"/>
      <c r="H18" s="28">
        <f t="shared" si="2"/>
        <v>0</v>
      </c>
      <c r="I18" s="27"/>
      <c r="J18" s="28">
        <f t="shared" si="3"/>
        <v>0</v>
      </c>
      <c r="K18" s="27">
        <v>20</v>
      </c>
      <c r="L18" s="28">
        <f t="shared" si="4"/>
        <v>20</v>
      </c>
      <c r="M18" s="27">
        <v>20</v>
      </c>
      <c r="N18" s="28">
        <f t="shared" si="5"/>
        <v>40</v>
      </c>
      <c r="O18" s="27">
        <v>20</v>
      </c>
      <c r="P18" s="28">
        <f t="shared" si="6"/>
        <v>60</v>
      </c>
      <c r="Q18" s="27">
        <v>20</v>
      </c>
      <c r="R18" s="28">
        <f t="shared" si="7"/>
        <v>80</v>
      </c>
      <c r="S18" s="27">
        <v>20</v>
      </c>
      <c r="T18" s="28">
        <f t="shared" si="8"/>
        <v>100</v>
      </c>
      <c r="U18" s="27"/>
      <c r="V18" s="28">
        <f t="shared" si="9"/>
        <v>0</v>
      </c>
      <c r="W18" s="27"/>
      <c r="X18" s="28">
        <f t="shared" si="10"/>
        <v>0</v>
      </c>
      <c r="Y18" s="14"/>
      <c r="Z18" s="14"/>
      <c r="AA18" s="19">
        <f t="shared" si="11"/>
        <v>0</v>
      </c>
      <c r="AB18" s="20">
        <f t="shared" si="12"/>
        <v>0</v>
      </c>
      <c r="AC18" s="19">
        <f t="shared" si="13"/>
        <v>0</v>
      </c>
      <c r="AD18" s="20">
        <f t="shared" si="14"/>
        <v>0</v>
      </c>
      <c r="AE18" s="19">
        <f t="shared" si="15"/>
        <v>0</v>
      </c>
      <c r="AF18" s="20">
        <f t="shared" si="16"/>
        <v>0</v>
      </c>
      <c r="AG18" s="19">
        <f t="shared" si="17"/>
        <v>1.7947190956562092E-2</v>
      </c>
      <c r="AH18" s="20">
        <f t="shared" si="18"/>
        <v>1.7947190956562092E-2</v>
      </c>
      <c r="AI18" s="19">
        <f t="shared" si="19"/>
        <v>1.7947190956562092E-2</v>
      </c>
      <c r="AJ18" s="20">
        <f t="shared" si="20"/>
        <v>3.5894381913124183E-2</v>
      </c>
      <c r="AK18" s="19">
        <f t="shared" si="21"/>
        <v>1.7947190956562092E-2</v>
      </c>
      <c r="AL18" s="20">
        <f t="shared" si="22"/>
        <v>5.3841572869686279E-2</v>
      </c>
      <c r="AM18" s="19">
        <f t="shared" si="23"/>
        <v>1.7947190956562092E-2</v>
      </c>
      <c r="AN18" s="20">
        <f t="shared" si="24"/>
        <v>7.1788763826248367E-2</v>
      </c>
      <c r="AO18" s="19">
        <f t="shared" si="25"/>
        <v>1.7947190956562092E-2</v>
      </c>
      <c r="AP18" s="20">
        <f t="shared" si="26"/>
        <v>8.9735954782810462E-2</v>
      </c>
      <c r="AQ18" s="19">
        <f t="shared" si="27"/>
        <v>0</v>
      </c>
      <c r="AR18" s="20">
        <f t="shared" si="28"/>
        <v>0</v>
      </c>
      <c r="AS18" s="19">
        <f t="shared" si="29"/>
        <v>0</v>
      </c>
      <c r="AT18" s="20">
        <f t="shared" si="30"/>
        <v>0</v>
      </c>
    </row>
    <row r="19" spans="1:46" x14ac:dyDescent="0.25">
      <c r="A19" s="7">
        <v>8</v>
      </c>
      <c r="B19" s="57" t="s">
        <v>44</v>
      </c>
      <c r="C19" s="46">
        <f>'[1]Página 1'!$J$86</f>
        <v>34963.660000000003</v>
      </c>
      <c r="D19" s="41">
        <f t="shared" si="1"/>
        <v>2.3025070471829466E-2</v>
      </c>
      <c r="E19" s="6"/>
      <c r="F19" s="28">
        <f t="shared" si="0"/>
        <v>0</v>
      </c>
      <c r="G19" s="30"/>
      <c r="H19" s="28">
        <f t="shared" si="2"/>
        <v>0</v>
      </c>
      <c r="I19" s="27">
        <v>20</v>
      </c>
      <c r="J19" s="28">
        <f t="shared" si="3"/>
        <v>20</v>
      </c>
      <c r="K19" s="27">
        <v>20</v>
      </c>
      <c r="L19" s="28">
        <f t="shared" si="4"/>
        <v>40</v>
      </c>
      <c r="M19" s="27">
        <v>20</v>
      </c>
      <c r="N19" s="28">
        <f t="shared" si="5"/>
        <v>60</v>
      </c>
      <c r="O19" s="27">
        <v>20</v>
      </c>
      <c r="P19" s="28">
        <f t="shared" si="6"/>
        <v>80</v>
      </c>
      <c r="Q19" s="27">
        <v>20</v>
      </c>
      <c r="R19" s="28">
        <f t="shared" si="7"/>
        <v>100</v>
      </c>
      <c r="S19" s="27"/>
      <c r="T19" s="28">
        <f t="shared" si="8"/>
        <v>0</v>
      </c>
      <c r="U19" s="27"/>
      <c r="V19" s="28">
        <f t="shared" si="9"/>
        <v>0</v>
      </c>
      <c r="W19" s="27"/>
      <c r="X19" s="28">
        <f t="shared" si="10"/>
        <v>0</v>
      </c>
      <c r="Y19" s="14"/>
      <c r="Z19" s="14"/>
      <c r="AA19" s="19">
        <f t="shared" si="11"/>
        <v>0</v>
      </c>
      <c r="AB19" s="20">
        <f t="shared" si="12"/>
        <v>0</v>
      </c>
      <c r="AC19" s="19">
        <f t="shared" si="13"/>
        <v>0</v>
      </c>
      <c r="AD19" s="20">
        <f t="shared" si="14"/>
        <v>0</v>
      </c>
      <c r="AE19" s="19">
        <f t="shared" si="15"/>
        <v>4.6050140943658937E-3</v>
      </c>
      <c r="AF19" s="20">
        <f t="shared" si="16"/>
        <v>4.6050140943658937E-3</v>
      </c>
      <c r="AG19" s="19">
        <f t="shared" si="17"/>
        <v>4.6050140943658937E-3</v>
      </c>
      <c r="AH19" s="20">
        <f t="shared" si="18"/>
        <v>9.2100281887317875E-3</v>
      </c>
      <c r="AI19" s="19">
        <f t="shared" si="19"/>
        <v>4.6050140943658937E-3</v>
      </c>
      <c r="AJ19" s="20">
        <f t="shared" si="20"/>
        <v>1.3815042283097679E-2</v>
      </c>
      <c r="AK19" s="19">
        <f t="shared" si="21"/>
        <v>4.6050140943658937E-3</v>
      </c>
      <c r="AL19" s="20">
        <f t="shared" si="22"/>
        <v>1.8420056377463575E-2</v>
      </c>
      <c r="AM19" s="19">
        <f t="shared" si="23"/>
        <v>4.6050140943658937E-3</v>
      </c>
      <c r="AN19" s="20">
        <f t="shared" si="24"/>
        <v>2.3025070471829466E-2</v>
      </c>
      <c r="AO19" s="19">
        <f t="shared" si="25"/>
        <v>0</v>
      </c>
      <c r="AP19" s="20">
        <f t="shared" si="26"/>
        <v>0</v>
      </c>
      <c r="AQ19" s="19">
        <f t="shared" si="27"/>
        <v>0</v>
      </c>
      <c r="AR19" s="20">
        <f t="shared" si="28"/>
        <v>0</v>
      </c>
      <c r="AS19" s="19">
        <f t="shared" si="29"/>
        <v>0</v>
      </c>
      <c r="AT19" s="20">
        <f t="shared" si="30"/>
        <v>0</v>
      </c>
    </row>
    <row r="20" spans="1:46" x14ac:dyDescent="0.25">
      <c r="A20" s="7">
        <v>9</v>
      </c>
      <c r="B20" s="57" t="s">
        <v>45</v>
      </c>
      <c r="C20" s="46">
        <f>'[1]Página 1'!$J$91</f>
        <v>39850.080000000002</v>
      </c>
      <c r="D20" s="41">
        <f t="shared" si="1"/>
        <v>2.6242987728059417E-2</v>
      </c>
      <c r="E20" s="6"/>
      <c r="F20" s="28">
        <f t="shared" si="0"/>
        <v>0</v>
      </c>
      <c r="G20" s="30"/>
      <c r="H20" s="28">
        <f t="shared" si="2"/>
        <v>0</v>
      </c>
      <c r="I20" s="27"/>
      <c r="J20" s="28">
        <f t="shared" si="3"/>
        <v>0</v>
      </c>
      <c r="K20" s="27">
        <v>20</v>
      </c>
      <c r="L20" s="28">
        <f t="shared" si="4"/>
        <v>20</v>
      </c>
      <c r="M20" s="27">
        <v>20</v>
      </c>
      <c r="N20" s="28">
        <f t="shared" si="5"/>
        <v>40</v>
      </c>
      <c r="O20" s="27">
        <v>20</v>
      </c>
      <c r="P20" s="28">
        <f t="shared" si="6"/>
        <v>60</v>
      </c>
      <c r="Q20" s="27">
        <v>20</v>
      </c>
      <c r="R20" s="28">
        <f t="shared" si="7"/>
        <v>80</v>
      </c>
      <c r="S20" s="27">
        <v>20</v>
      </c>
      <c r="T20" s="28">
        <f t="shared" si="8"/>
        <v>100</v>
      </c>
      <c r="U20" s="27"/>
      <c r="V20" s="28">
        <f t="shared" si="9"/>
        <v>0</v>
      </c>
      <c r="W20" s="27"/>
      <c r="X20" s="28">
        <f t="shared" si="10"/>
        <v>0</v>
      </c>
      <c r="Y20" s="14"/>
      <c r="Z20" s="14"/>
      <c r="AA20" s="19">
        <f t="shared" si="11"/>
        <v>0</v>
      </c>
      <c r="AB20" s="20">
        <f t="shared" si="12"/>
        <v>0</v>
      </c>
      <c r="AC20" s="19">
        <f t="shared" si="13"/>
        <v>0</v>
      </c>
      <c r="AD20" s="20">
        <f t="shared" si="14"/>
        <v>0</v>
      </c>
      <c r="AE20" s="19">
        <f t="shared" si="15"/>
        <v>0</v>
      </c>
      <c r="AF20" s="20">
        <f t="shared" si="16"/>
        <v>0</v>
      </c>
      <c r="AG20" s="19">
        <f t="shared" si="17"/>
        <v>5.2485975456118836E-3</v>
      </c>
      <c r="AH20" s="20">
        <f t="shared" si="18"/>
        <v>5.2485975456118836E-3</v>
      </c>
      <c r="AI20" s="19">
        <f t="shared" si="19"/>
        <v>5.2485975456118836E-3</v>
      </c>
      <c r="AJ20" s="20">
        <f t="shared" si="20"/>
        <v>1.0497195091223767E-2</v>
      </c>
      <c r="AK20" s="19">
        <f t="shared" si="21"/>
        <v>5.2485975456118836E-3</v>
      </c>
      <c r="AL20" s="20">
        <f t="shared" si="22"/>
        <v>1.5745792636835648E-2</v>
      </c>
      <c r="AM20" s="19">
        <f t="shared" si="23"/>
        <v>5.2485975456118836E-3</v>
      </c>
      <c r="AN20" s="20">
        <f t="shared" si="24"/>
        <v>2.0994390182447534E-2</v>
      </c>
      <c r="AO20" s="19">
        <f t="shared" si="25"/>
        <v>5.2485975456118836E-3</v>
      </c>
      <c r="AP20" s="20">
        <f t="shared" si="26"/>
        <v>2.6242987728059417E-2</v>
      </c>
      <c r="AQ20" s="19">
        <f t="shared" si="27"/>
        <v>0</v>
      </c>
      <c r="AR20" s="20">
        <f t="shared" si="28"/>
        <v>0</v>
      </c>
      <c r="AS20" s="19">
        <f t="shared" si="29"/>
        <v>0</v>
      </c>
      <c r="AT20" s="20">
        <f t="shared" si="30"/>
        <v>0</v>
      </c>
    </row>
    <row r="21" spans="1:46" x14ac:dyDescent="0.25">
      <c r="A21" s="7">
        <v>10</v>
      </c>
      <c r="B21" s="57" t="s">
        <v>46</v>
      </c>
      <c r="C21" s="46">
        <f>'[1]Página 1'!$J$106</f>
        <v>14879.54</v>
      </c>
      <c r="D21" s="41">
        <f t="shared" si="1"/>
        <v>9.7988156013531016E-3</v>
      </c>
      <c r="E21" s="6"/>
      <c r="F21" s="28">
        <f t="shared" si="0"/>
        <v>0</v>
      </c>
      <c r="G21" s="30"/>
      <c r="H21" s="28">
        <f t="shared" si="2"/>
        <v>0</v>
      </c>
      <c r="I21" s="27"/>
      <c r="J21" s="28">
        <f t="shared" si="3"/>
        <v>0</v>
      </c>
      <c r="K21" s="27">
        <v>20</v>
      </c>
      <c r="L21" s="28">
        <f t="shared" si="4"/>
        <v>20</v>
      </c>
      <c r="M21" s="27">
        <v>20</v>
      </c>
      <c r="N21" s="28">
        <f t="shared" si="5"/>
        <v>40</v>
      </c>
      <c r="O21" s="27">
        <v>20</v>
      </c>
      <c r="P21" s="28">
        <f t="shared" si="6"/>
        <v>60</v>
      </c>
      <c r="Q21" s="27">
        <v>20</v>
      </c>
      <c r="R21" s="28">
        <f t="shared" si="7"/>
        <v>80</v>
      </c>
      <c r="S21" s="27">
        <v>20</v>
      </c>
      <c r="T21" s="28">
        <f t="shared" si="8"/>
        <v>100</v>
      </c>
      <c r="U21" s="27"/>
      <c r="V21" s="28">
        <f t="shared" si="9"/>
        <v>0</v>
      </c>
      <c r="W21" s="27"/>
      <c r="X21" s="28">
        <f t="shared" si="10"/>
        <v>0</v>
      </c>
      <c r="Y21" s="14"/>
      <c r="Z21" s="14"/>
      <c r="AA21" s="19">
        <f t="shared" si="11"/>
        <v>0</v>
      </c>
      <c r="AB21" s="20">
        <f t="shared" si="12"/>
        <v>0</v>
      </c>
      <c r="AC21" s="19">
        <f t="shared" si="13"/>
        <v>0</v>
      </c>
      <c r="AD21" s="20">
        <f t="shared" si="14"/>
        <v>0</v>
      </c>
      <c r="AE21" s="19">
        <f t="shared" si="15"/>
        <v>0</v>
      </c>
      <c r="AF21" s="20">
        <f t="shared" si="16"/>
        <v>0</v>
      </c>
      <c r="AG21" s="19">
        <f t="shared" si="17"/>
        <v>1.9597631202706205E-3</v>
      </c>
      <c r="AH21" s="20">
        <f t="shared" si="18"/>
        <v>1.9597631202706205E-3</v>
      </c>
      <c r="AI21" s="19">
        <f t="shared" si="19"/>
        <v>1.9597631202706205E-3</v>
      </c>
      <c r="AJ21" s="20">
        <f t="shared" si="20"/>
        <v>3.919526240541241E-3</v>
      </c>
      <c r="AK21" s="19">
        <f t="shared" si="21"/>
        <v>1.9597631202706205E-3</v>
      </c>
      <c r="AL21" s="20">
        <f t="shared" si="22"/>
        <v>5.8792893608118615E-3</v>
      </c>
      <c r="AM21" s="19">
        <f t="shared" si="23"/>
        <v>1.9597631202706205E-3</v>
      </c>
      <c r="AN21" s="20">
        <f t="shared" si="24"/>
        <v>7.839052481082482E-3</v>
      </c>
      <c r="AO21" s="19">
        <f t="shared" si="25"/>
        <v>1.9597631202706205E-3</v>
      </c>
      <c r="AP21" s="20">
        <f t="shared" si="26"/>
        <v>9.7988156013531016E-3</v>
      </c>
      <c r="AQ21" s="19">
        <f t="shared" si="27"/>
        <v>0</v>
      </c>
      <c r="AR21" s="20">
        <f t="shared" si="28"/>
        <v>0</v>
      </c>
      <c r="AS21" s="19">
        <f t="shared" si="29"/>
        <v>0</v>
      </c>
      <c r="AT21" s="20">
        <f t="shared" si="30"/>
        <v>0</v>
      </c>
    </row>
    <row r="22" spans="1:46" x14ac:dyDescent="0.25">
      <c r="A22" s="7">
        <v>11</v>
      </c>
      <c r="B22" s="57" t="s">
        <v>47</v>
      </c>
      <c r="C22" s="46">
        <f>'[1]Página 1'!$J$120</f>
        <v>125074.04</v>
      </c>
      <c r="D22" s="41">
        <f t="shared" si="1"/>
        <v>8.2366622521681573E-2</v>
      </c>
      <c r="E22" s="6"/>
      <c r="F22" s="28">
        <f t="shared" si="0"/>
        <v>0</v>
      </c>
      <c r="G22" s="30"/>
      <c r="H22" s="28">
        <f t="shared" si="2"/>
        <v>0</v>
      </c>
      <c r="I22" s="27">
        <v>20</v>
      </c>
      <c r="J22" s="28">
        <f t="shared" si="3"/>
        <v>20</v>
      </c>
      <c r="K22" s="27">
        <v>20</v>
      </c>
      <c r="L22" s="28">
        <f t="shared" si="4"/>
        <v>40</v>
      </c>
      <c r="M22" s="27">
        <v>20</v>
      </c>
      <c r="N22" s="28">
        <f t="shared" si="5"/>
        <v>60</v>
      </c>
      <c r="O22" s="27">
        <v>20</v>
      </c>
      <c r="P22" s="28">
        <f t="shared" si="6"/>
        <v>80</v>
      </c>
      <c r="Q22" s="27">
        <v>20</v>
      </c>
      <c r="R22" s="28">
        <f t="shared" si="7"/>
        <v>100</v>
      </c>
      <c r="S22" s="27"/>
      <c r="T22" s="28">
        <f t="shared" si="8"/>
        <v>0</v>
      </c>
      <c r="U22" s="27"/>
      <c r="V22" s="28">
        <f t="shared" si="9"/>
        <v>0</v>
      </c>
      <c r="W22" s="27"/>
      <c r="X22" s="28">
        <f t="shared" si="10"/>
        <v>0</v>
      </c>
      <c r="Y22" s="14"/>
      <c r="Z22" s="14"/>
      <c r="AA22" s="19">
        <f t="shared" si="11"/>
        <v>0</v>
      </c>
      <c r="AB22" s="20">
        <f t="shared" si="12"/>
        <v>0</v>
      </c>
      <c r="AC22" s="19">
        <f t="shared" si="13"/>
        <v>0</v>
      </c>
      <c r="AD22" s="20">
        <f t="shared" si="14"/>
        <v>0</v>
      </c>
      <c r="AE22" s="19">
        <f t="shared" si="15"/>
        <v>1.6473324504336317E-2</v>
      </c>
      <c r="AF22" s="20">
        <f t="shared" si="16"/>
        <v>1.6473324504336317E-2</v>
      </c>
      <c r="AG22" s="19">
        <f t="shared" si="17"/>
        <v>1.6473324504336317E-2</v>
      </c>
      <c r="AH22" s="20">
        <f t="shared" si="18"/>
        <v>3.2946649008672634E-2</v>
      </c>
      <c r="AI22" s="19">
        <f t="shared" si="19"/>
        <v>1.6473324504336317E-2</v>
      </c>
      <c r="AJ22" s="20">
        <f t="shared" si="20"/>
        <v>4.9419973513008947E-2</v>
      </c>
      <c r="AK22" s="19">
        <f t="shared" si="21"/>
        <v>1.6473324504336317E-2</v>
      </c>
      <c r="AL22" s="20">
        <f t="shared" si="22"/>
        <v>6.5893298017345267E-2</v>
      </c>
      <c r="AM22" s="19">
        <f t="shared" si="23"/>
        <v>1.6473324504336317E-2</v>
      </c>
      <c r="AN22" s="20">
        <f t="shared" si="24"/>
        <v>8.2366622521681573E-2</v>
      </c>
      <c r="AO22" s="19">
        <f t="shared" si="25"/>
        <v>0</v>
      </c>
      <c r="AP22" s="20">
        <f t="shared" si="26"/>
        <v>0</v>
      </c>
      <c r="AQ22" s="19">
        <f t="shared" si="27"/>
        <v>0</v>
      </c>
      <c r="AR22" s="20">
        <f t="shared" si="28"/>
        <v>0</v>
      </c>
      <c r="AS22" s="19">
        <f t="shared" si="29"/>
        <v>0</v>
      </c>
      <c r="AT22" s="20">
        <f t="shared" si="30"/>
        <v>0</v>
      </c>
    </row>
    <row r="23" spans="1:46" x14ac:dyDescent="0.25">
      <c r="A23" s="7">
        <v>12</v>
      </c>
      <c r="B23" s="57" t="s">
        <v>48</v>
      </c>
      <c r="C23" s="46">
        <f>'[1]Página 1'!$J$136</f>
        <v>26718.74</v>
      </c>
      <c r="D23" s="41">
        <f t="shared" si="1"/>
        <v>1.7595436845527293E-2</v>
      </c>
      <c r="E23" s="6"/>
      <c r="F23" s="28">
        <f t="shared" si="0"/>
        <v>0</v>
      </c>
      <c r="G23" s="30"/>
      <c r="H23" s="28">
        <f t="shared" si="2"/>
        <v>0</v>
      </c>
      <c r="I23" s="27"/>
      <c r="J23" s="28">
        <f t="shared" si="3"/>
        <v>0</v>
      </c>
      <c r="K23" s="27">
        <v>33.33</v>
      </c>
      <c r="L23" s="28">
        <f t="shared" si="4"/>
        <v>33.33</v>
      </c>
      <c r="M23" s="27">
        <v>33.33</v>
      </c>
      <c r="N23" s="28">
        <f t="shared" si="5"/>
        <v>66.66</v>
      </c>
      <c r="O23" s="27">
        <v>33.340000000000003</v>
      </c>
      <c r="P23" s="28">
        <f t="shared" si="6"/>
        <v>100</v>
      </c>
      <c r="Q23" s="27"/>
      <c r="R23" s="28">
        <f t="shared" si="7"/>
        <v>0</v>
      </c>
      <c r="S23" s="27"/>
      <c r="T23" s="28">
        <f t="shared" si="8"/>
        <v>0</v>
      </c>
      <c r="U23" s="27"/>
      <c r="V23" s="28">
        <f t="shared" si="9"/>
        <v>0</v>
      </c>
      <c r="W23" s="27"/>
      <c r="X23" s="28">
        <f t="shared" si="10"/>
        <v>0</v>
      </c>
      <c r="Y23" s="14"/>
      <c r="Z23" s="14"/>
      <c r="AA23" s="19">
        <f t="shared" si="11"/>
        <v>0</v>
      </c>
      <c r="AB23" s="20">
        <f t="shared" si="12"/>
        <v>0</v>
      </c>
      <c r="AC23" s="19">
        <f t="shared" si="13"/>
        <v>0</v>
      </c>
      <c r="AD23" s="20">
        <f t="shared" si="14"/>
        <v>0</v>
      </c>
      <c r="AE23" s="19">
        <f t="shared" si="15"/>
        <v>0</v>
      </c>
      <c r="AF23" s="20">
        <f t="shared" si="16"/>
        <v>0</v>
      </c>
      <c r="AG23" s="19">
        <f t="shared" si="17"/>
        <v>5.8645591006142462E-3</v>
      </c>
      <c r="AH23" s="20">
        <f t="shared" si="18"/>
        <v>5.8645591006142462E-3</v>
      </c>
      <c r="AI23" s="19">
        <f t="shared" si="19"/>
        <v>5.8645591006142462E-3</v>
      </c>
      <c r="AJ23" s="20">
        <f t="shared" si="20"/>
        <v>1.1729118201228492E-2</v>
      </c>
      <c r="AK23" s="19">
        <f t="shared" si="21"/>
        <v>5.8663186442987998E-3</v>
      </c>
      <c r="AL23" s="20">
        <f t="shared" si="22"/>
        <v>1.7595436845527293E-2</v>
      </c>
      <c r="AM23" s="19">
        <f t="shared" si="23"/>
        <v>0</v>
      </c>
      <c r="AN23" s="20">
        <f t="shared" si="24"/>
        <v>0</v>
      </c>
      <c r="AO23" s="19">
        <f t="shared" si="25"/>
        <v>0</v>
      </c>
      <c r="AP23" s="20">
        <f t="shared" si="26"/>
        <v>0</v>
      </c>
      <c r="AQ23" s="19">
        <f t="shared" si="27"/>
        <v>0</v>
      </c>
      <c r="AR23" s="20">
        <f t="shared" si="28"/>
        <v>0</v>
      </c>
      <c r="AS23" s="19">
        <f t="shared" si="29"/>
        <v>0</v>
      </c>
      <c r="AT23" s="20">
        <f t="shared" si="30"/>
        <v>0</v>
      </c>
    </row>
    <row r="24" spans="1:46" x14ac:dyDescent="0.25">
      <c r="A24" s="7">
        <v>13</v>
      </c>
      <c r="B24" s="57" t="s">
        <v>49</v>
      </c>
      <c r="C24" s="46">
        <f>'[1]Página 1'!$J$140</f>
        <v>3964.14</v>
      </c>
      <c r="D24" s="41">
        <f t="shared" si="1"/>
        <v>2.6105562993175785E-3</v>
      </c>
      <c r="E24" s="6"/>
      <c r="F24" s="28">
        <f t="shared" si="0"/>
        <v>0</v>
      </c>
      <c r="G24" s="30"/>
      <c r="H24" s="28">
        <f t="shared" si="2"/>
        <v>0</v>
      </c>
      <c r="I24" s="27"/>
      <c r="J24" s="28">
        <f t="shared" si="3"/>
        <v>0</v>
      </c>
      <c r="K24" s="27"/>
      <c r="L24" s="28">
        <f t="shared" si="4"/>
        <v>0</v>
      </c>
      <c r="M24" s="27">
        <v>33.33</v>
      </c>
      <c r="N24" s="28">
        <f t="shared" si="5"/>
        <v>33.33</v>
      </c>
      <c r="O24" s="27">
        <v>33.33</v>
      </c>
      <c r="P24" s="28">
        <f t="shared" si="6"/>
        <v>66.66</v>
      </c>
      <c r="Q24" s="27">
        <v>33.340000000000003</v>
      </c>
      <c r="R24" s="28">
        <f t="shared" si="7"/>
        <v>100</v>
      </c>
      <c r="S24" s="27"/>
      <c r="T24" s="28">
        <f t="shared" si="8"/>
        <v>0</v>
      </c>
      <c r="U24" s="27"/>
      <c r="V24" s="28">
        <f t="shared" si="9"/>
        <v>0</v>
      </c>
      <c r="W24" s="27"/>
      <c r="X24" s="28">
        <f t="shared" si="10"/>
        <v>0</v>
      </c>
      <c r="Y24" s="14"/>
      <c r="Z24" s="14"/>
      <c r="AA24" s="19">
        <f t="shared" si="11"/>
        <v>0</v>
      </c>
      <c r="AB24" s="20">
        <f t="shared" si="12"/>
        <v>0</v>
      </c>
      <c r="AC24" s="19">
        <f t="shared" si="13"/>
        <v>0</v>
      </c>
      <c r="AD24" s="20">
        <f t="shared" si="14"/>
        <v>0</v>
      </c>
      <c r="AE24" s="19">
        <f t="shared" si="15"/>
        <v>0</v>
      </c>
      <c r="AF24" s="20">
        <f t="shared" si="16"/>
        <v>0</v>
      </c>
      <c r="AG24" s="19">
        <f t="shared" si="17"/>
        <v>0</v>
      </c>
      <c r="AH24" s="20">
        <f t="shared" si="18"/>
        <v>0</v>
      </c>
      <c r="AI24" s="19">
        <f t="shared" si="19"/>
        <v>8.7009841456254892E-4</v>
      </c>
      <c r="AJ24" s="20">
        <f t="shared" si="20"/>
        <v>8.7009841456254892E-4</v>
      </c>
      <c r="AK24" s="19">
        <f t="shared" si="21"/>
        <v>8.7009841456254892E-4</v>
      </c>
      <c r="AL24" s="20">
        <f t="shared" si="22"/>
        <v>1.7401968291250978E-3</v>
      </c>
      <c r="AM24" s="19">
        <f t="shared" si="23"/>
        <v>8.7035947019248078E-4</v>
      </c>
      <c r="AN24" s="20">
        <f t="shared" si="24"/>
        <v>2.6105562993175785E-3</v>
      </c>
      <c r="AO24" s="19">
        <f t="shared" si="25"/>
        <v>0</v>
      </c>
      <c r="AP24" s="20">
        <f t="shared" si="26"/>
        <v>0</v>
      </c>
      <c r="AQ24" s="19">
        <f t="shared" si="27"/>
        <v>0</v>
      </c>
      <c r="AR24" s="20">
        <f t="shared" si="28"/>
        <v>0</v>
      </c>
      <c r="AS24" s="19">
        <f t="shared" si="29"/>
        <v>0</v>
      </c>
      <c r="AT24" s="20">
        <f t="shared" si="30"/>
        <v>0</v>
      </c>
    </row>
    <row r="25" spans="1:46" x14ac:dyDescent="0.25">
      <c r="A25" s="7">
        <v>14</v>
      </c>
      <c r="B25" s="57" t="s">
        <v>50</v>
      </c>
      <c r="C25" s="46">
        <f>'[1]Página 1'!$J$143</f>
        <v>9640.7800000000007</v>
      </c>
      <c r="D25" s="41">
        <f t="shared" si="1"/>
        <v>6.3488673354964581E-3</v>
      </c>
      <c r="E25" s="6"/>
      <c r="F25" s="28">
        <f t="shared" si="0"/>
        <v>0</v>
      </c>
      <c r="G25" s="30"/>
      <c r="H25" s="28">
        <f t="shared" si="2"/>
        <v>0</v>
      </c>
      <c r="I25" s="27">
        <v>25</v>
      </c>
      <c r="J25" s="28">
        <f t="shared" si="3"/>
        <v>25</v>
      </c>
      <c r="K25" s="27">
        <v>25</v>
      </c>
      <c r="L25" s="28">
        <f t="shared" si="4"/>
        <v>50</v>
      </c>
      <c r="M25" s="27">
        <v>25</v>
      </c>
      <c r="N25" s="28">
        <f t="shared" si="5"/>
        <v>75</v>
      </c>
      <c r="O25" s="27">
        <v>25</v>
      </c>
      <c r="P25" s="28">
        <f t="shared" si="6"/>
        <v>100</v>
      </c>
      <c r="Q25" s="27"/>
      <c r="R25" s="28">
        <f t="shared" si="7"/>
        <v>0</v>
      </c>
      <c r="S25" s="27"/>
      <c r="T25" s="28">
        <f t="shared" si="8"/>
        <v>0</v>
      </c>
      <c r="U25" s="27"/>
      <c r="V25" s="28">
        <f t="shared" si="9"/>
        <v>0</v>
      </c>
      <c r="W25" s="27"/>
      <c r="X25" s="28">
        <f t="shared" si="10"/>
        <v>0</v>
      </c>
      <c r="Y25" s="14"/>
      <c r="Z25" s="14"/>
      <c r="AA25" s="19">
        <f t="shared" si="11"/>
        <v>0</v>
      </c>
      <c r="AB25" s="20">
        <f t="shared" si="12"/>
        <v>0</v>
      </c>
      <c r="AC25" s="19">
        <f t="shared" si="13"/>
        <v>0</v>
      </c>
      <c r="AD25" s="20">
        <f t="shared" si="14"/>
        <v>0</v>
      </c>
      <c r="AE25" s="19">
        <f t="shared" si="15"/>
        <v>1.5872168338741145E-3</v>
      </c>
      <c r="AF25" s="20">
        <f t="shared" si="16"/>
        <v>1.5872168338741145E-3</v>
      </c>
      <c r="AG25" s="19">
        <f t="shared" si="17"/>
        <v>1.5872168338741145E-3</v>
      </c>
      <c r="AH25" s="20">
        <f t="shared" si="18"/>
        <v>3.174433667748229E-3</v>
      </c>
      <c r="AI25" s="19">
        <f t="shared" si="19"/>
        <v>1.5872168338741145E-3</v>
      </c>
      <c r="AJ25" s="20">
        <f t="shared" si="20"/>
        <v>4.7616505016223436E-3</v>
      </c>
      <c r="AK25" s="19">
        <f t="shared" si="21"/>
        <v>1.5872168338741145E-3</v>
      </c>
      <c r="AL25" s="20">
        <f t="shared" si="22"/>
        <v>6.3488673354964581E-3</v>
      </c>
      <c r="AM25" s="19">
        <f t="shared" si="23"/>
        <v>0</v>
      </c>
      <c r="AN25" s="20">
        <f t="shared" si="24"/>
        <v>0</v>
      </c>
      <c r="AO25" s="19">
        <f t="shared" si="25"/>
        <v>0</v>
      </c>
      <c r="AP25" s="20">
        <f t="shared" si="26"/>
        <v>0</v>
      </c>
      <c r="AQ25" s="19">
        <f t="shared" si="27"/>
        <v>0</v>
      </c>
      <c r="AR25" s="20">
        <f t="shared" si="28"/>
        <v>0</v>
      </c>
      <c r="AS25" s="19">
        <f t="shared" si="29"/>
        <v>0</v>
      </c>
      <c r="AT25" s="20">
        <f t="shared" si="30"/>
        <v>0</v>
      </c>
    </row>
    <row r="26" spans="1:46" x14ac:dyDescent="0.25">
      <c r="A26" s="7">
        <v>15</v>
      </c>
      <c r="B26" s="57" t="s">
        <v>51</v>
      </c>
      <c r="C26" s="46">
        <f>'[1]Página 1'!$J$210</f>
        <v>41403.129999999997</v>
      </c>
      <c r="D26" s="41">
        <f t="shared" si="1"/>
        <v>2.7265737797596609E-2</v>
      </c>
      <c r="E26" s="6"/>
      <c r="F26" s="28">
        <f t="shared" si="0"/>
        <v>0</v>
      </c>
      <c r="G26" s="30"/>
      <c r="H26" s="28">
        <f t="shared" si="2"/>
        <v>0</v>
      </c>
      <c r="I26" s="27"/>
      <c r="J26" s="28">
        <f t="shared" si="3"/>
        <v>0</v>
      </c>
      <c r="K26" s="27"/>
      <c r="L26" s="28">
        <f t="shared" si="4"/>
        <v>0</v>
      </c>
      <c r="M26" s="27">
        <v>33.33</v>
      </c>
      <c r="N26" s="28">
        <f t="shared" si="5"/>
        <v>33.33</v>
      </c>
      <c r="O26" s="27">
        <v>33.33</v>
      </c>
      <c r="P26" s="28">
        <f t="shared" si="6"/>
        <v>66.66</v>
      </c>
      <c r="Q26" s="27">
        <v>33.340000000000003</v>
      </c>
      <c r="R26" s="28">
        <f t="shared" si="7"/>
        <v>100</v>
      </c>
      <c r="S26" s="27"/>
      <c r="T26" s="28">
        <f t="shared" si="8"/>
        <v>0</v>
      </c>
      <c r="U26" s="27"/>
      <c r="V26" s="28">
        <f t="shared" si="9"/>
        <v>0</v>
      </c>
      <c r="W26" s="27"/>
      <c r="X26" s="28">
        <f t="shared" si="10"/>
        <v>0</v>
      </c>
      <c r="Y26" s="14"/>
      <c r="Z26" s="14"/>
      <c r="AA26" s="19">
        <f t="shared" si="11"/>
        <v>0</v>
      </c>
      <c r="AB26" s="20">
        <f t="shared" si="12"/>
        <v>0</v>
      </c>
      <c r="AC26" s="19">
        <f t="shared" si="13"/>
        <v>0</v>
      </c>
      <c r="AD26" s="20">
        <f t="shared" si="14"/>
        <v>0</v>
      </c>
      <c r="AE26" s="19">
        <f t="shared" si="15"/>
        <v>0</v>
      </c>
      <c r="AF26" s="20">
        <f t="shared" si="16"/>
        <v>0</v>
      </c>
      <c r="AG26" s="19">
        <f t="shared" si="17"/>
        <v>0</v>
      </c>
      <c r="AH26" s="20">
        <f t="shared" si="18"/>
        <v>0</v>
      </c>
      <c r="AI26" s="19">
        <f t="shared" si="19"/>
        <v>9.0876704079389491E-3</v>
      </c>
      <c r="AJ26" s="20">
        <f t="shared" si="20"/>
        <v>9.0876704079389491E-3</v>
      </c>
      <c r="AK26" s="19">
        <f t="shared" si="21"/>
        <v>9.0876704079389491E-3</v>
      </c>
      <c r="AL26" s="20">
        <f t="shared" si="22"/>
        <v>1.8175340815877898E-2</v>
      </c>
      <c r="AM26" s="19">
        <f t="shared" si="23"/>
        <v>9.0903969817187086E-3</v>
      </c>
      <c r="AN26" s="20">
        <f t="shared" si="24"/>
        <v>2.7265737797596609E-2</v>
      </c>
      <c r="AO26" s="19">
        <f t="shared" si="25"/>
        <v>0</v>
      </c>
      <c r="AP26" s="20">
        <f t="shared" si="26"/>
        <v>0</v>
      </c>
      <c r="AQ26" s="19">
        <f t="shared" si="27"/>
        <v>0</v>
      </c>
      <c r="AR26" s="20">
        <f t="shared" si="28"/>
        <v>0</v>
      </c>
      <c r="AS26" s="19">
        <f t="shared" si="29"/>
        <v>0</v>
      </c>
      <c r="AT26" s="20">
        <f t="shared" si="30"/>
        <v>0</v>
      </c>
    </row>
    <row r="27" spans="1:46" x14ac:dyDescent="0.25">
      <c r="A27" s="7">
        <v>16</v>
      </c>
      <c r="B27" s="57" t="s">
        <v>52</v>
      </c>
      <c r="C27" s="46">
        <f>'[1]Página 1'!$J$218</f>
        <v>1249.52</v>
      </c>
      <c r="D27" s="41">
        <f t="shared" si="1"/>
        <v>8.2286253944696729E-4</v>
      </c>
      <c r="E27" s="6"/>
      <c r="F27" s="28">
        <f t="shared" si="0"/>
        <v>0</v>
      </c>
      <c r="G27" s="30"/>
      <c r="H27" s="28">
        <f t="shared" si="2"/>
        <v>0</v>
      </c>
      <c r="I27" s="27"/>
      <c r="J27" s="28">
        <f t="shared" si="3"/>
        <v>0</v>
      </c>
      <c r="K27" s="27"/>
      <c r="L27" s="28">
        <f t="shared" si="4"/>
        <v>0</v>
      </c>
      <c r="M27" s="27">
        <v>33.33</v>
      </c>
      <c r="N27" s="28">
        <f t="shared" si="5"/>
        <v>33.33</v>
      </c>
      <c r="O27" s="27">
        <v>33.33</v>
      </c>
      <c r="P27" s="28">
        <f t="shared" si="6"/>
        <v>66.66</v>
      </c>
      <c r="Q27" s="27">
        <v>33.340000000000003</v>
      </c>
      <c r="R27" s="28">
        <f t="shared" si="7"/>
        <v>100</v>
      </c>
      <c r="S27" s="27"/>
      <c r="T27" s="28">
        <f t="shared" si="8"/>
        <v>0</v>
      </c>
      <c r="U27" s="27"/>
      <c r="V27" s="28">
        <f t="shared" si="9"/>
        <v>0</v>
      </c>
      <c r="W27" s="27"/>
      <c r="X27" s="28">
        <f t="shared" si="10"/>
        <v>0</v>
      </c>
      <c r="Y27" s="14"/>
      <c r="Z27" s="14"/>
      <c r="AA27" s="19">
        <f t="shared" si="11"/>
        <v>0</v>
      </c>
      <c r="AB27" s="20">
        <f t="shared" si="12"/>
        <v>0</v>
      </c>
      <c r="AC27" s="19">
        <f t="shared" si="13"/>
        <v>0</v>
      </c>
      <c r="AD27" s="20">
        <f t="shared" si="14"/>
        <v>0</v>
      </c>
      <c r="AE27" s="19">
        <f t="shared" si="15"/>
        <v>0</v>
      </c>
      <c r="AF27" s="20">
        <f t="shared" si="16"/>
        <v>0</v>
      </c>
      <c r="AG27" s="19">
        <f t="shared" si="17"/>
        <v>0</v>
      </c>
      <c r="AH27" s="20">
        <f t="shared" si="18"/>
        <v>0</v>
      </c>
      <c r="AI27" s="19">
        <f t="shared" si="19"/>
        <v>2.742600843976742E-4</v>
      </c>
      <c r="AJ27" s="20">
        <f t="shared" si="20"/>
        <v>2.742600843976742E-4</v>
      </c>
      <c r="AK27" s="19">
        <f t="shared" si="21"/>
        <v>2.742600843976742E-4</v>
      </c>
      <c r="AL27" s="20">
        <f t="shared" si="22"/>
        <v>5.485201687953484E-4</v>
      </c>
      <c r="AM27" s="19">
        <f t="shared" si="23"/>
        <v>2.7434237065161895E-4</v>
      </c>
      <c r="AN27" s="20">
        <f t="shared" si="24"/>
        <v>8.2286253944696729E-4</v>
      </c>
      <c r="AO27" s="19">
        <f t="shared" si="25"/>
        <v>0</v>
      </c>
      <c r="AP27" s="20">
        <f t="shared" si="26"/>
        <v>0</v>
      </c>
      <c r="AQ27" s="19">
        <f t="shared" si="27"/>
        <v>0</v>
      </c>
      <c r="AR27" s="20">
        <f t="shared" si="28"/>
        <v>0</v>
      </c>
      <c r="AS27" s="19">
        <f t="shared" si="29"/>
        <v>0</v>
      </c>
      <c r="AT27" s="20">
        <f t="shared" si="30"/>
        <v>0</v>
      </c>
    </row>
    <row r="28" spans="1:46" x14ac:dyDescent="0.25">
      <c r="A28" s="7">
        <v>17</v>
      </c>
      <c r="B28" s="57" t="s">
        <v>53</v>
      </c>
      <c r="C28" s="46">
        <f>'[1]Página 1'!$J$223</f>
        <v>883893.53</v>
      </c>
      <c r="D28" s="41">
        <f t="shared" si="1"/>
        <v>0.58208181917579882</v>
      </c>
      <c r="E28" s="6">
        <v>12.5</v>
      </c>
      <c r="F28" s="28">
        <f t="shared" si="0"/>
        <v>12.5</v>
      </c>
      <c r="G28" s="30">
        <v>12.5</v>
      </c>
      <c r="H28" s="28">
        <f t="shared" si="2"/>
        <v>25</v>
      </c>
      <c r="I28" s="27">
        <v>12.5</v>
      </c>
      <c r="J28" s="28">
        <f t="shared" si="3"/>
        <v>37.5</v>
      </c>
      <c r="K28" s="27">
        <v>12.5</v>
      </c>
      <c r="L28" s="28">
        <f t="shared" si="4"/>
        <v>50</v>
      </c>
      <c r="M28" s="27">
        <v>12.5</v>
      </c>
      <c r="N28" s="28">
        <f t="shared" si="5"/>
        <v>62.5</v>
      </c>
      <c r="O28" s="27">
        <v>12.5</v>
      </c>
      <c r="P28" s="28">
        <f t="shared" si="6"/>
        <v>75</v>
      </c>
      <c r="Q28" s="27">
        <v>12.5</v>
      </c>
      <c r="R28" s="28">
        <f t="shared" si="7"/>
        <v>87.5</v>
      </c>
      <c r="S28" s="27">
        <v>12.5</v>
      </c>
      <c r="T28" s="28">
        <f t="shared" si="8"/>
        <v>100</v>
      </c>
      <c r="U28" s="27"/>
      <c r="V28" s="28">
        <f t="shared" si="9"/>
        <v>0</v>
      </c>
      <c r="W28" s="27"/>
      <c r="X28" s="28">
        <f t="shared" si="10"/>
        <v>0</v>
      </c>
      <c r="Y28" s="14"/>
      <c r="Z28" s="14"/>
      <c r="AA28" s="19">
        <f t="shared" si="11"/>
        <v>7.2760227396974853E-2</v>
      </c>
      <c r="AB28" s="20">
        <f t="shared" si="12"/>
        <v>7.2760227396974853E-2</v>
      </c>
      <c r="AC28" s="19">
        <f t="shared" si="13"/>
        <v>7.2760227396974853E-2</v>
      </c>
      <c r="AD28" s="20">
        <f t="shared" si="14"/>
        <v>0.14552045479394971</v>
      </c>
      <c r="AE28" s="19">
        <f t="shared" si="15"/>
        <v>7.2760227396974853E-2</v>
      </c>
      <c r="AF28" s="20">
        <f t="shared" si="16"/>
        <v>0.21828068219092456</v>
      </c>
      <c r="AG28" s="19">
        <f t="shared" si="17"/>
        <v>7.2760227396974853E-2</v>
      </c>
      <c r="AH28" s="20">
        <f t="shared" si="18"/>
        <v>0.29104090958789941</v>
      </c>
      <c r="AI28" s="19">
        <f t="shared" si="19"/>
        <v>7.2760227396974853E-2</v>
      </c>
      <c r="AJ28" s="20">
        <f t="shared" si="20"/>
        <v>0.36380113698487432</v>
      </c>
      <c r="AK28" s="19">
        <f t="shared" si="21"/>
        <v>7.2760227396974853E-2</v>
      </c>
      <c r="AL28" s="20">
        <f t="shared" si="22"/>
        <v>0.43656136438184912</v>
      </c>
      <c r="AM28" s="19">
        <f t="shared" si="23"/>
        <v>7.2760227396974853E-2</v>
      </c>
      <c r="AN28" s="20">
        <f t="shared" si="24"/>
        <v>0.50932159177882397</v>
      </c>
      <c r="AO28" s="19">
        <f t="shared" si="25"/>
        <v>7.2760227396974853E-2</v>
      </c>
      <c r="AP28" s="20">
        <f t="shared" si="26"/>
        <v>0.58208181917579882</v>
      </c>
      <c r="AQ28" s="19">
        <f t="shared" si="27"/>
        <v>0</v>
      </c>
      <c r="AR28" s="20">
        <f t="shared" si="28"/>
        <v>0</v>
      </c>
      <c r="AS28" s="19">
        <f t="shared" si="29"/>
        <v>0</v>
      </c>
      <c r="AT28" s="20">
        <f t="shared" si="30"/>
        <v>0</v>
      </c>
    </row>
    <row r="29" spans="1:46" x14ac:dyDescent="0.25">
      <c r="A29" s="7">
        <v>18</v>
      </c>
      <c r="B29" s="57" t="s">
        <v>54</v>
      </c>
      <c r="C29" s="46">
        <f>'[1]Página 1'!$J$226</f>
        <v>71050.52</v>
      </c>
      <c r="D29" s="41">
        <f t="shared" si="1"/>
        <v>4.6789816342457539E-2</v>
      </c>
      <c r="E29" s="6"/>
      <c r="F29" s="28">
        <f t="shared" si="0"/>
        <v>0</v>
      </c>
      <c r="G29" s="30"/>
      <c r="H29" s="28">
        <f t="shared" si="2"/>
        <v>0</v>
      </c>
      <c r="I29" s="27">
        <v>25</v>
      </c>
      <c r="J29" s="28">
        <f t="shared" si="3"/>
        <v>25</v>
      </c>
      <c r="K29" s="27">
        <v>25</v>
      </c>
      <c r="L29" s="28">
        <f t="shared" si="4"/>
        <v>50</v>
      </c>
      <c r="M29" s="27">
        <v>25</v>
      </c>
      <c r="N29" s="28">
        <f t="shared" si="5"/>
        <v>75</v>
      </c>
      <c r="O29" s="27">
        <v>25</v>
      </c>
      <c r="P29" s="28">
        <f t="shared" si="6"/>
        <v>100</v>
      </c>
      <c r="Q29" s="27"/>
      <c r="R29" s="28">
        <f t="shared" si="7"/>
        <v>0</v>
      </c>
      <c r="S29" s="27"/>
      <c r="T29" s="28">
        <f t="shared" si="8"/>
        <v>0</v>
      </c>
      <c r="U29" s="27"/>
      <c r="V29" s="28">
        <f t="shared" si="9"/>
        <v>0</v>
      </c>
      <c r="W29" s="27"/>
      <c r="X29" s="28">
        <f t="shared" si="10"/>
        <v>0</v>
      </c>
      <c r="Y29" s="14"/>
      <c r="Z29" s="14"/>
      <c r="AA29" s="19">
        <f t="shared" si="11"/>
        <v>0</v>
      </c>
      <c r="AB29" s="20">
        <f t="shared" si="12"/>
        <v>0</v>
      </c>
      <c r="AC29" s="19">
        <f t="shared" si="13"/>
        <v>0</v>
      </c>
      <c r="AD29" s="20">
        <f t="shared" si="14"/>
        <v>0</v>
      </c>
      <c r="AE29" s="19">
        <f t="shared" si="15"/>
        <v>1.1697454085614385E-2</v>
      </c>
      <c r="AF29" s="20">
        <f t="shared" si="16"/>
        <v>1.1697454085614385E-2</v>
      </c>
      <c r="AG29" s="19">
        <f t="shared" si="17"/>
        <v>1.1697454085614385E-2</v>
      </c>
      <c r="AH29" s="20">
        <f t="shared" si="18"/>
        <v>2.339490817122877E-2</v>
      </c>
      <c r="AI29" s="19">
        <f t="shared" si="19"/>
        <v>1.1697454085614385E-2</v>
      </c>
      <c r="AJ29" s="20">
        <f t="shared" si="20"/>
        <v>3.5092362256843153E-2</v>
      </c>
      <c r="AK29" s="19">
        <f t="shared" si="21"/>
        <v>1.1697454085614385E-2</v>
      </c>
      <c r="AL29" s="20">
        <f t="shared" si="22"/>
        <v>4.6789816342457539E-2</v>
      </c>
      <c r="AM29" s="19">
        <f t="shared" si="23"/>
        <v>0</v>
      </c>
      <c r="AN29" s="20">
        <f t="shared" si="24"/>
        <v>0</v>
      </c>
      <c r="AO29" s="19">
        <f t="shared" si="25"/>
        <v>0</v>
      </c>
      <c r="AP29" s="20">
        <f t="shared" si="26"/>
        <v>0</v>
      </c>
      <c r="AQ29" s="19">
        <f t="shared" si="27"/>
        <v>0</v>
      </c>
      <c r="AR29" s="20">
        <f t="shared" si="28"/>
        <v>0</v>
      </c>
      <c r="AS29" s="19">
        <f t="shared" si="29"/>
        <v>0</v>
      </c>
      <c r="AT29" s="20">
        <f t="shared" si="30"/>
        <v>0</v>
      </c>
    </row>
    <row r="30" spans="1:46" x14ac:dyDescent="0.25">
      <c r="A30" s="7">
        <v>19</v>
      </c>
      <c r="B30" s="57" t="s">
        <v>55</v>
      </c>
      <c r="C30" s="46">
        <f>'[1]Página 1'!$J$229</f>
        <v>715.6</v>
      </c>
      <c r="D30" s="41">
        <f t="shared" si="1"/>
        <v>4.7125330785281533E-4</v>
      </c>
      <c r="E30" s="6"/>
      <c r="F30" s="28">
        <f t="shared" si="0"/>
        <v>0</v>
      </c>
      <c r="G30" s="30"/>
      <c r="H30" s="28">
        <f t="shared" si="2"/>
        <v>0</v>
      </c>
      <c r="I30" s="27"/>
      <c r="J30" s="28">
        <f t="shared" si="3"/>
        <v>0</v>
      </c>
      <c r="K30" s="27"/>
      <c r="L30" s="28">
        <f t="shared" si="4"/>
        <v>0</v>
      </c>
      <c r="M30" s="27"/>
      <c r="N30" s="28">
        <f t="shared" si="5"/>
        <v>0</v>
      </c>
      <c r="O30" s="27"/>
      <c r="P30" s="28">
        <f t="shared" si="6"/>
        <v>0</v>
      </c>
      <c r="Q30" s="27"/>
      <c r="R30" s="28">
        <f t="shared" si="7"/>
        <v>0</v>
      </c>
      <c r="S30" s="27">
        <v>100</v>
      </c>
      <c r="T30" s="28">
        <f t="shared" si="8"/>
        <v>100</v>
      </c>
      <c r="U30" s="27"/>
      <c r="V30" s="28">
        <f t="shared" si="9"/>
        <v>0</v>
      </c>
      <c r="W30" s="27"/>
      <c r="X30" s="28">
        <f t="shared" si="10"/>
        <v>0</v>
      </c>
      <c r="Y30" s="14"/>
      <c r="Z30" s="14"/>
      <c r="AA30" s="19">
        <f t="shared" si="11"/>
        <v>0</v>
      </c>
      <c r="AB30" s="20">
        <f t="shared" si="12"/>
        <v>0</v>
      </c>
      <c r="AC30" s="19">
        <f t="shared" si="13"/>
        <v>0</v>
      </c>
      <c r="AD30" s="20">
        <f t="shared" si="14"/>
        <v>0</v>
      </c>
      <c r="AE30" s="19">
        <f t="shared" si="15"/>
        <v>0</v>
      </c>
      <c r="AF30" s="20">
        <f t="shared" si="16"/>
        <v>0</v>
      </c>
      <c r="AG30" s="19">
        <f t="shared" si="17"/>
        <v>0</v>
      </c>
      <c r="AH30" s="20">
        <f t="shared" si="18"/>
        <v>0</v>
      </c>
      <c r="AI30" s="19">
        <f t="shared" si="19"/>
        <v>0</v>
      </c>
      <c r="AJ30" s="20">
        <f t="shared" si="20"/>
        <v>0</v>
      </c>
      <c r="AK30" s="19">
        <f t="shared" si="21"/>
        <v>0</v>
      </c>
      <c r="AL30" s="20">
        <f t="shared" si="22"/>
        <v>0</v>
      </c>
      <c r="AM30" s="19">
        <f t="shared" si="23"/>
        <v>0</v>
      </c>
      <c r="AN30" s="20">
        <f t="shared" si="24"/>
        <v>0</v>
      </c>
      <c r="AO30" s="19">
        <f t="shared" si="25"/>
        <v>4.7125330785281533E-4</v>
      </c>
      <c r="AP30" s="20">
        <f t="shared" si="26"/>
        <v>4.7125330785281533E-4</v>
      </c>
      <c r="AQ30" s="19">
        <f t="shared" si="27"/>
        <v>0</v>
      </c>
      <c r="AR30" s="20">
        <f t="shared" si="28"/>
        <v>0</v>
      </c>
      <c r="AS30" s="19">
        <f t="shared" si="29"/>
        <v>0</v>
      </c>
      <c r="AT30" s="20">
        <f t="shared" si="30"/>
        <v>0</v>
      </c>
    </row>
    <row r="31" spans="1:46" x14ac:dyDescent="0.25">
      <c r="A31" s="7">
        <v>20</v>
      </c>
      <c r="B31" s="8"/>
      <c r="C31" s="40">
        <v>0</v>
      </c>
      <c r="D31" s="41">
        <f t="shared" si="1"/>
        <v>0</v>
      </c>
      <c r="E31" s="6"/>
      <c r="F31" s="28">
        <f t="shared" si="0"/>
        <v>0</v>
      </c>
      <c r="G31" s="30"/>
      <c r="H31" s="28">
        <f t="shared" si="2"/>
        <v>0</v>
      </c>
      <c r="I31" s="27"/>
      <c r="J31" s="28">
        <f t="shared" ref="J31:J34" si="31">IF((H31=100),0,I31+H31)</f>
        <v>0</v>
      </c>
      <c r="K31" s="27"/>
      <c r="L31" s="28">
        <f t="shared" si="4"/>
        <v>0</v>
      </c>
      <c r="M31" s="27"/>
      <c r="N31" s="28">
        <f t="shared" si="5"/>
        <v>0</v>
      </c>
      <c r="O31" s="27"/>
      <c r="P31" s="28">
        <f t="shared" si="6"/>
        <v>0</v>
      </c>
      <c r="Q31" s="27"/>
      <c r="R31" s="28">
        <f t="shared" si="7"/>
        <v>0</v>
      </c>
      <c r="S31" s="27"/>
      <c r="T31" s="28">
        <f t="shared" si="8"/>
        <v>0</v>
      </c>
      <c r="U31" s="27"/>
      <c r="V31" s="28">
        <f t="shared" si="9"/>
        <v>0</v>
      </c>
      <c r="W31" s="27"/>
      <c r="X31" s="28">
        <f t="shared" si="10"/>
        <v>0</v>
      </c>
      <c r="Y31" s="14"/>
      <c r="Z31" s="14"/>
      <c r="AA31" s="19">
        <f t="shared" si="11"/>
        <v>0</v>
      </c>
      <c r="AB31" s="20">
        <f t="shared" si="12"/>
        <v>0</v>
      </c>
      <c r="AC31" s="19">
        <f t="shared" si="13"/>
        <v>0</v>
      </c>
      <c r="AD31" s="20">
        <f t="shared" si="14"/>
        <v>0</v>
      </c>
      <c r="AE31" s="19">
        <f t="shared" si="15"/>
        <v>0</v>
      </c>
      <c r="AF31" s="20">
        <f t="shared" si="16"/>
        <v>0</v>
      </c>
      <c r="AG31" s="19">
        <f t="shared" si="17"/>
        <v>0</v>
      </c>
      <c r="AH31" s="20">
        <f t="shared" si="18"/>
        <v>0</v>
      </c>
      <c r="AI31" s="19">
        <f t="shared" si="19"/>
        <v>0</v>
      </c>
      <c r="AJ31" s="20">
        <f t="shared" si="20"/>
        <v>0</v>
      </c>
      <c r="AK31" s="19">
        <f t="shared" si="21"/>
        <v>0</v>
      </c>
      <c r="AL31" s="20">
        <f t="shared" si="22"/>
        <v>0</v>
      </c>
      <c r="AM31" s="19">
        <f t="shared" si="23"/>
        <v>0</v>
      </c>
      <c r="AN31" s="20">
        <f t="shared" si="24"/>
        <v>0</v>
      </c>
      <c r="AO31" s="19">
        <f t="shared" si="25"/>
        <v>0</v>
      </c>
      <c r="AP31" s="20">
        <f t="shared" si="26"/>
        <v>0</v>
      </c>
      <c r="AQ31" s="19">
        <f t="shared" si="27"/>
        <v>0</v>
      </c>
      <c r="AR31" s="20">
        <f t="shared" si="28"/>
        <v>0</v>
      </c>
      <c r="AS31" s="19">
        <f t="shared" si="29"/>
        <v>0</v>
      </c>
      <c r="AT31" s="20">
        <f t="shared" si="30"/>
        <v>0</v>
      </c>
    </row>
    <row r="32" spans="1:46" x14ac:dyDescent="0.25">
      <c r="A32" s="7">
        <v>21</v>
      </c>
      <c r="B32" s="8"/>
      <c r="C32" s="40">
        <v>0</v>
      </c>
      <c r="D32" s="41">
        <f t="shared" si="1"/>
        <v>0</v>
      </c>
      <c r="E32" s="6"/>
      <c r="F32" s="28">
        <f t="shared" si="0"/>
        <v>0</v>
      </c>
      <c r="G32" s="30"/>
      <c r="H32" s="28">
        <f t="shared" si="2"/>
        <v>0</v>
      </c>
      <c r="I32" s="27"/>
      <c r="J32" s="28">
        <f t="shared" si="31"/>
        <v>0</v>
      </c>
      <c r="K32" s="27"/>
      <c r="L32" s="28">
        <f t="shared" si="4"/>
        <v>0</v>
      </c>
      <c r="M32" s="27"/>
      <c r="N32" s="28">
        <f t="shared" si="5"/>
        <v>0</v>
      </c>
      <c r="O32" s="27"/>
      <c r="P32" s="28">
        <f t="shared" si="6"/>
        <v>0</v>
      </c>
      <c r="Q32" s="27"/>
      <c r="R32" s="28">
        <f t="shared" si="7"/>
        <v>0</v>
      </c>
      <c r="S32" s="27"/>
      <c r="T32" s="28">
        <f t="shared" si="8"/>
        <v>0</v>
      </c>
      <c r="U32" s="27"/>
      <c r="V32" s="28">
        <f t="shared" si="9"/>
        <v>0</v>
      </c>
      <c r="W32" s="27"/>
      <c r="X32" s="28">
        <f t="shared" si="10"/>
        <v>0</v>
      </c>
      <c r="Y32" s="14"/>
      <c r="Z32" s="14"/>
      <c r="AA32" s="19">
        <f t="shared" si="11"/>
        <v>0</v>
      </c>
      <c r="AB32" s="20">
        <f t="shared" si="12"/>
        <v>0</v>
      </c>
      <c r="AC32" s="19">
        <f t="shared" si="13"/>
        <v>0</v>
      </c>
      <c r="AD32" s="20">
        <f t="shared" si="14"/>
        <v>0</v>
      </c>
      <c r="AE32" s="19">
        <f t="shared" si="15"/>
        <v>0</v>
      </c>
      <c r="AF32" s="20">
        <f t="shared" si="16"/>
        <v>0</v>
      </c>
      <c r="AG32" s="19">
        <f t="shared" si="17"/>
        <v>0</v>
      </c>
      <c r="AH32" s="20">
        <f t="shared" si="18"/>
        <v>0</v>
      </c>
      <c r="AI32" s="19">
        <f t="shared" si="19"/>
        <v>0</v>
      </c>
      <c r="AJ32" s="20">
        <f t="shared" si="20"/>
        <v>0</v>
      </c>
      <c r="AK32" s="19">
        <f t="shared" si="21"/>
        <v>0</v>
      </c>
      <c r="AL32" s="20">
        <f t="shared" si="22"/>
        <v>0</v>
      </c>
      <c r="AM32" s="19">
        <f t="shared" si="23"/>
        <v>0</v>
      </c>
      <c r="AN32" s="20">
        <f t="shared" si="24"/>
        <v>0</v>
      </c>
      <c r="AO32" s="19">
        <f t="shared" si="25"/>
        <v>0</v>
      </c>
      <c r="AP32" s="20">
        <f t="shared" si="26"/>
        <v>0</v>
      </c>
      <c r="AQ32" s="19">
        <f t="shared" si="27"/>
        <v>0</v>
      </c>
      <c r="AR32" s="20">
        <f t="shared" si="28"/>
        <v>0</v>
      </c>
      <c r="AS32" s="19">
        <f t="shared" si="29"/>
        <v>0</v>
      </c>
      <c r="AT32" s="20">
        <f t="shared" si="30"/>
        <v>0</v>
      </c>
    </row>
    <row r="33" spans="1:46" x14ac:dyDescent="0.25">
      <c r="A33" s="7">
        <v>22</v>
      </c>
      <c r="B33" s="8"/>
      <c r="C33" s="40">
        <v>0</v>
      </c>
      <c r="D33" s="41">
        <f t="shared" si="1"/>
        <v>0</v>
      </c>
      <c r="E33" s="6"/>
      <c r="F33" s="28">
        <f t="shared" si="0"/>
        <v>0</v>
      </c>
      <c r="G33" s="30"/>
      <c r="H33" s="28">
        <f t="shared" si="2"/>
        <v>0</v>
      </c>
      <c r="I33" s="27"/>
      <c r="J33" s="28">
        <f t="shared" si="31"/>
        <v>0</v>
      </c>
      <c r="K33" s="27"/>
      <c r="L33" s="28">
        <f t="shared" si="4"/>
        <v>0</v>
      </c>
      <c r="M33" s="27"/>
      <c r="N33" s="28">
        <f t="shared" si="5"/>
        <v>0</v>
      </c>
      <c r="O33" s="27"/>
      <c r="P33" s="28">
        <f t="shared" si="6"/>
        <v>0</v>
      </c>
      <c r="Q33" s="27"/>
      <c r="R33" s="28">
        <f t="shared" si="7"/>
        <v>0</v>
      </c>
      <c r="S33" s="27"/>
      <c r="T33" s="28">
        <f t="shared" si="8"/>
        <v>0</v>
      </c>
      <c r="U33" s="27"/>
      <c r="V33" s="28">
        <f t="shared" si="9"/>
        <v>0</v>
      </c>
      <c r="W33" s="27"/>
      <c r="X33" s="28">
        <f t="shared" si="10"/>
        <v>0</v>
      </c>
      <c r="Y33" s="14"/>
      <c r="Z33" s="14"/>
      <c r="AA33" s="19">
        <f t="shared" si="11"/>
        <v>0</v>
      </c>
      <c r="AB33" s="20">
        <f t="shared" si="12"/>
        <v>0</v>
      </c>
      <c r="AC33" s="19">
        <f t="shared" si="13"/>
        <v>0</v>
      </c>
      <c r="AD33" s="20">
        <f t="shared" si="14"/>
        <v>0</v>
      </c>
      <c r="AE33" s="19">
        <f t="shared" si="15"/>
        <v>0</v>
      </c>
      <c r="AF33" s="20">
        <f t="shared" si="16"/>
        <v>0</v>
      </c>
      <c r="AG33" s="19">
        <f t="shared" si="17"/>
        <v>0</v>
      </c>
      <c r="AH33" s="20">
        <f t="shared" si="18"/>
        <v>0</v>
      </c>
      <c r="AI33" s="19">
        <f t="shared" si="19"/>
        <v>0</v>
      </c>
      <c r="AJ33" s="20">
        <f t="shared" si="20"/>
        <v>0</v>
      </c>
      <c r="AK33" s="19">
        <f t="shared" si="21"/>
        <v>0</v>
      </c>
      <c r="AL33" s="20">
        <f t="shared" si="22"/>
        <v>0</v>
      </c>
      <c r="AM33" s="19">
        <f t="shared" si="23"/>
        <v>0</v>
      </c>
      <c r="AN33" s="20">
        <f t="shared" si="24"/>
        <v>0</v>
      </c>
      <c r="AO33" s="19">
        <f t="shared" si="25"/>
        <v>0</v>
      </c>
      <c r="AP33" s="20">
        <f t="shared" si="26"/>
        <v>0</v>
      </c>
      <c r="AQ33" s="19">
        <f t="shared" si="27"/>
        <v>0</v>
      </c>
      <c r="AR33" s="20">
        <f t="shared" si="28"/>
        <v>0</v>
      </c>
      <c r="AS33" s="19">
        <f t="shared" si="29"/>
        <v>0</v>
      </c>
      <c r="AT33" s="20">
        <f t="shared" si="30"/>
        <v>0</v>
      </c>
    </row>
    <row r="34" spans="1:46" ht="15.75" thickBot="1" x14ac:dyDescent="0.3">
      <c r="A34" s="9">
        <v>23</v>
      </c>
      <c r="B34" s="10"/>
      <c r="C34" s="53">
        <v>0</v>
      </c>
      <c r="D34" s="54">
        <f t="shared" si="1"/>
        <v>0</v>
      </c>
      <c r="E34" s="29"/>
      <c r="F34" s="32">
        <f t="shared" si="0"/>
        <v>0</v>
      </c>
      <c r="G34" s="31"/>
      <c r="H34" s="32">
        <f t="shared" si="2"/>
        <v>0</v>
      </c>
      <c r="I34" s="33"/>
      <c r="J34" s="32">
        <f t="shared" si="31"/>
        <v>0</v>
      </c>
      <c r="K34" s="33"/>
      <c r="L34" s="32">
        <f t="shared" si="4"/>
        <v>0</v>
      </c>
      <c r="M34" s="33"/>
      <c r="N34" s="32">
        <f t="shared" si="5"/>
        <v>0</v>
      </c>
      <c r="O34" s="33"/>
      <c r="P34" s="32">
        <f t="shared" si="6"/>
        <v>0</v>
      </c>
      <c r="Q34" s="33"/>
      <c r="R34" s="32">
        <f t="shared" si="7"/>
        <v>0</v>
      </c>
      <c r="S34" s="33"/>
      <c r="T34" s="32">
        <f t="shared" si="8"/>
        <v>0</v>
      </c>
      <c r="U34" s="33"/>
      <c r="V34" s="32">
        <f t="shared" si="9"/>
        <v>0</v>
      </c>
      <c r="W34" s="33"/>
      <c r="X34" s="32">
        <f t="shared" si="10"/>
        <v>0</v>
      </c>
      <c r="Y34" s="14"/>
      <c r="Z34" s="14"/>
      <c r="AA34" s="21">
        <f t="shared" si="11"/>
        <v>0</v>
      </c>
      <c r="AB34" s="22">
        <f t="shared" si="12"/>
        <v>0</v>
      </c>
      <c r="AC34" s="21">
        <f t="shared" si="13"/>
        <v>0</v>
      </c>
      <c r="AD34" s="22">
        <f t="shared" si="14"/>
        <v>0</v>
      </c>
      <c r="AE34" s="21">
        <f t="shared" si="15"/>
        <v>0</v>
      </c>
      <c r="AF34" s="22">
        <f t="shared" si="16"/>
        <v>0</v>
      </c>
      <c r="AG34" s="21">
        <f t="shared" si="17"/>
        <v>0</v>
      </c>
      <c r="AH34" s="22">
        <f t="shared" si="18"/>
        <v>0</v>
      </c>
      <c r="AI34" s="21">
        <f t="shared" si="19"/>
        <v>0</v>
      </c>
      <c r="AJ34" s="22">
        <f t="shared" si="20"/>
        <v>0</v>
      </c>
      <c r="AK34" s="21">
        <f t="shared" si="21"/>
        <v>0</v>
      </c>
      <c r="AL34" s="22">
        <f t="shared" si="22"/>
        <v>0</v>
      </c>
      <c r="AM34" s="21">
        <f t="shared" si="23"/>
        <v>0</v>
      </c>
      <c r="AN34" s="22">
        <f t="shared" si="24"/>
        <v>0</v>
      </c>
      <c r="AO34" s="21">
        <f t="shared" si="25"/>
        <v>0</v>
      </c>
      <c r="AP34" s="22">
        <f t="shared" si="26"/>
        <v>0</v>
      </c>
      <c r="AQ34" s="21">
        <f t="shared" si="27"/>
        <v>0</v>
      </c>
      <c r="AR34" s="22">
        <f t="shared" si="28"/>
        <v>0</v>
      </c>
      <c r="AS34" s="21">
        <f t="shared" si="29"/>
        <v>0</v>
      </c>
      <c r="AT34" s="22">
        <f t="shared" si="30"/>
        <v>0</v>
      </c>
    </row>
    <row r="35" spans="1:46" ht="6.75" customHeight="1" thickBo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AA35" s="19"/>
      <c r="AB35" s="20"/>
      <c r="AC35" s="19"/>
      <c r="AD35" s="20"/>
    </row>
    <row r="36" spans="1:46" ht="15.75" thickBot="1" x14ac:dyDescent="0.3">
      <c r="A36" s="97" t="s">
        <v>31</v>
      </c>
      <c r="B36" s="98"/>
      <c r="C36" s="51">
        <f>SUM(C12:C34)</f>
        <v>1518503.9300000002</v>
      </c>
      <c r="D36" s="52">
        <f>SUM(D12:D34)</f>
        <v>0.99999999999999978</v>
      </c>
      <c r="E36" s="83">
        <f>AA37</f>
        <v>8.0189697796830846</v>
      </c>
      <c r="F36" s="83"/>
      <c r="G36" s="83">
        <f t="shared" ref="G36:W36" si="32">AC37</f>
        <v>9.1139982098696297</v>
      </c>
      <c r="H36" s="83"/>
      <c r="I36" s="83">
        <f t="shared" si="32"/>
        <v>13.146337888371482</v>
      </c>
      <c r="J36" s="83"/>
      <c r="K36" s="83">
        <f t="shared" si="32"/>
        <v>16.248809496792013</v>
      </c>
      <c r="L36" s="83"/>
      <c r="M36" s="83">
        <f t="shared" si="32"/>
        <v>15.736763810746277</v>
      </c>
      <c r="N36" s="83"/>
      <c r="O36" s="83">
        <f t="shared" si="32"/>
        <v>14.837713608880811</v>
      </c>
      <c r="P36" s="83"/>
      <c r="Q36" s="83">
        <f t="shared" si="32"/>
        <v>12.990812808498953</v>
      </c>
      <c r="R36" s="83"/>
      <c r="S36" s="83">
        <f t="shared" si="32"/>
        <v>9.9065943971577326</v>
      </c>
      <c r="T36" s="84"/>
      <c r="U36" s="86">
        <f t="shared" si="32"/>
        <v>0</v>
      </c>
      <c r="V36" s="78"/>
      <c r="W36" s="78">
        <f t="shared" si="32"/>
        <v>0</v>
      </c>
      <c r="X36" s="78"/>
      <c r="AA36" s="28">
        <f>SUM(AA12:AA34)</f>
        <v>8.0189697796830842E-2</v>
      </c>
      <c r="AB36" s="28">
        <f>SUM(AB12:AB34)</f>
        <v>8.0189697796830842E-2</v>
      </c>
      <c r="AC36" s="28">
        <f>SUM(AC12:AC34)</f>
        <v>9.1139982098696296E-2</v>
      </c>
      <c r="AD36" s="28">
        <f t="shared" ref="AD36:AT36" si="33">SUM(AD12:AD34)</f>
        <v>0.16390020949567116</v>
      </c>
      <c r="AE36" s="28">
        <f t="shared" si="33"/>
        <v>0.13146337888371482</v>
      </c>
      <c r="AF36" s="28">
        <f t="shared" si="33"/>
        <v>0.29536358837938598</v>
      </c>
      <c r="AG36" s="28">
        <f t="shared" si="33"/>
        <v>0.16248809496792013</v>
      </c>
      <c r="AH36" s="28">
        <f t="shared" si="33"/>
        <v>0.45785168334730614</v>
      </c>
      <c r="AI36" s="28">
        <f t="shared" si="33"/>
        <v>0.15736763810746277</v>
      </c>
      <c r="AJ36" s="28">
        <f t="shared" si="33"/>
        <v>0.56916570998996363</v>
      </c>
      <c r="AK36" s="28">
        <f t="shared" si="33"/>
        <v>0.14837713608880812</v>
      </c>
      <c r="AL36" s="28">
        <f t="shared" si="33"/>
        <v>0.68753955198127137</v>
      </c>
      <c r="AM36" s="28">
        <f t="shared" si="33"/>
        <v>0.12990812808498953</v>
      </c>
      <c r="AN36" s="28">
        <f t="shared" si="33"/>
        <v>0.74671355954277963</v>
      </c>
      <c r="AO36" s="28">
        <f t="shared" si="33"/>
        <v>9.9065943971577322E-2</v>
      </c>
      <c r="AP36" s="28">
        <f t="shared" si="33"/>
        <v>0.70968865388448477</v>
      </c>
      <c r="AQ36" s="28">
        <f t="shared" si="33"/>
        <v>0</v>
      </c>
      <c r="AR36" s="28">
        <f t="shared" si="33"/>
        <v>0</v>
      </c>
      <c r="AS36" s="28">
        <f t="shared" si="33"/>
        <v>0</v>
      </c>
      <c r="AT36" s="28">
        <f t="shared" si="33"/>
        <v>0</v>
      </c>
    </row>
    <row r="37" spans="1:46" ht="15.75" thickBot="1" x14ac:dyDescent="0.3">
      <c r="A37" s="74" t="s">
        <v>30</v>
      </c>
      <c r="B37" s="75"/>
      <c r="C37" s="67"/>
      <c r="D37" s="68"/>
      <c r="E37" s="79">
        <f>(E36/100)*$C$36</f>
        <v>121768.37124999998</v>
      </c>
      <c r="F37" s="79"/>
      <c r="G37" s="79">
        <f>(G36/100)*$C$36</f>
        <v>138396.42099699998</v>
      </c>
      <c r="H37" s="79"/>
      <c r="I37" s="79">
        <f t="shared" ref="I37" si="34">(I36/100)*$C$36</f>
        <v>199627.65748599998</v>
      </c>
      <c r="J37" s="79"/>
      <c r="K37" s="79">
        <f t="shared" ref="K37" si="35">(K36/100)*$C$36</f>
        <v>246738.81078699997</v>
      </c>
      <c r="L37" s="79"/>
      <c r="M37" s="79">
        <f t="shared" ref="M37" si="36">(M36/100)*$C$36</f>
        <v>238963.37692099999</v>
      </c>
      <c r="N37" s="79"/>
      <c r="O37" s="79">
        <f t="shared" ref="O37" si="37">(O36/100)*$C$36</f>
        <v>225311.26427299998</v>
      </c>
      <c r="P37" s="79"/>
      <c r="Q37" s="79">
        <f t="shared" ref="Q37" si="38">(Q36/100)*$C$36</f>
        <v>197266.00303599998</v>
      </c>
      <c r="R37" s="79"/>
      <c r="S37" s="79">
        <f t="shared" ref="S37" si="39">(S36/100)*$C$36</f>
        <v>150432.02524999998</v>
      </c>
      <c r="T37" s="80"/>
      <c r="U37" s="81">
        <f t="shared" ref="U37" si="40">(U36/100)*$C$36</f>
        <v>0</v>
      </c>
      <c r="V37" s="82"/>
      <c r="W37" s="82">
        <f t="shared" ref="W37" si="41">(W36/100)*$C$36</f>
        <v>0</v>
      </c>
      <c r="X37" s="82"/>
      <c r="AA37" s="28">
        <f>AA36*100</f>
        <v>8.0189697796830846</v>
      </c>
      <c r="AB37" s="28">
        <f t="shared" ref="AB37:AT37" si="42">AB36*100</f>
        <v>8.0189697796830846</v>
      </c>
      <c r="AC37" s="28">
        <f t="shared" si="42"/>
        <v>9.1139982098696297</v>
      </c>
      <c r="AD37" s="28">
        <f t="shared" si="42"/>
        <v>16.390020949567116</v>
      </c>
      <c r="AE37" s="28">
        <f t="shared" si="42"/>
        <v>13.146337888371482</v>
      </c>
      <c r="AF37" s="28">
        <f t="shared" si="42"/>
        <v>29.536358837938597</v>
      </c>
      <c r="AG37" s="28">
        <f t="shared" si="42"/>
        <v>16.248809496792013</v>
      </c>
      <c r="AH37" s="28">
        <f t="shared" si="42"/>
        <v>45.785168334730614</v>
      </c>
      <c r="AI37" s="28">
        <f t="shared" si="42"/>
        <v>15.736763810746277</v>
      </c>
      <c r="AJ37" s="28">
        <f t="shared" si="42"/>
        <v>56.916570998996363</v>
      </c>
      <c r="AK37" s="28">
        <f t="shared" si="42"/>
        <v>14.837713608880811</v>
      </c>
      <c r="AL37" s="28">
        <f t="shared" si="42"/>
        <v>68.75395519812713</v>
      </c>
      <c r="AM37" s="28">
        <f t="shared" si="42"/>
        <v>12.990812808498953</v>
      </c>
      <c r="AN37" s="28">
        <f t="shared" si="42"/>
        <v>74.671355954277956</v>
      </c>
      <c r="AO37" s="28">
        <f t="shared" si="42"/>
        <v>9.9065943971577326</v>
      </c>
      <c r="AP37" s="28">
        <f t="shared" si="42"/>
        <v>70.968865388448478</v>
      </c>
      <c r="AQ37" s="28">
        <f t="shared" si="42"/>
        <v>0</v>
      </c>
      <c r="AR37" s="28">
        <f t="shared" si="42"/>
        <v>0</v>
      </c>
      <c r="AS37" s="28">
        <f t="shared" si="42"/>
        <v>0</v>
      </c>
      <c r="AT37" s="28">
        <f t="shared" si="42"/>
        <v>0</v>
      </c>
    </row>
    <row r="38" spans="1:46" ht="15.75" thickBot="1" x14ac:dyDescent="0.3">
      <c r="A38" s="74" t="s">
        <v>32</v>
      </c>
      <c r="B38" s="75"/>
      <c r="C38" s="67"/>
      <c r="D38" s="68"/>
      <c r="E38" s="87">
        <f>AB37</f>
        <v>8.0189697796830846</v>
      </c>
      <c r="F38" s="87"/>
      <c r="G38" s="87">
        <f>E38+G36</f>
        <v>17.132967989552714</v>
      </c>
      <c r="H38" s="87"/>
      <c r="I38" s="72">
        <f>IF((G38=100),0,G38+I36)</f>
        <v>30.279305877924195</v>
      </c>
      <c r="J38" s="71"/>
      <c r="K38" s="72">
        <f>IF((I38=100),0,I38+K36)</f>
        <v>46.528115374716208</v>
      </c>
      <c r="L38" s="71"/>
      <c r="M38" s="72">
        <f>IF((K38=100),0,K38+M36)</f>
        <v>62.264879185462483</v>
      </c>
      <c r="N38" s="71"/>
      <c r="O38" s="72">
        <f>IF((M38=100),0,M38+O36)</f>
        <v>77.102592794343295</v>
      </c>
      <c r="P38" s="71"/>
      <c r="Q38" s="72">
        <f>IF((O38=100),0,O38+Q36)</f>
        <v>90.093405602842253</v>
      </c>
      <c r="R38" s="71"/>
      <c r="S38" s="72">
        <f>IF((Q38=100),0,Q38+S36)</f>
        <v>99.999999999999986</v>
      </c>
      <c r="T38" s="85"/>
      <c r="U38" s="70">
        <f>IF((S38=100),0,S38+U36)</f>
        <v>0</v>
      </c>
      <c r="V38" s="71"/>
      <c r="W38" s="72">
        <f>IF((U38=100),0,U38+W36)</f>
        <v>0</v>
      </c>
      <c r="X38" s="71"/>
    </row>
    <row r="39" spans="1:46" ht="15.75" thickBot="1" x14ac:dyDescent="0.3">
      <c r="A39" s="76" t="s">
        <v>33</v>
      </c>
      <c r="B39" s="77"/>
      <c r="C39" s="67"/>
      <c r="D39" s="68"/>
      <c r="E39" s="69">
        <f>(E38/100)*$C$36</f>
        <v>121768.37124999998</v>
      </c>
      <c r="F39" s="69"/>
      <c r="G39" s="69">
        <f t="shared" ref="G39" si="43">(G38/100)*$C$36</f>
        <v>260164.79224699998</v>
      </c>
      <c r="H39" s="69"/>
      <c r="I39" s="69">
        <f t="shared" ref="I39" si="44">(I38/100)*$C$36</f>
        <v>459792.44973299996</v>
      </c>
      <c r="J39" s="69"/>
      <c r="K39" s="69">
        <f t="shared" ref="K39" si="45">(K38/100)*$C$36</f>
        <v>706531.26051999989</v>
      </c>
      <c r="L39" s="69"/>
      <c r="M39" s="69">
        <f t="shared" ref="M39" si="46">(M38/100)*$C$36</f>
        <v>945494.63744099997</v>
      </c>
      <c r="N39" s="69"/>
      <c r="O39" s="69">
        <f t="shared" ref="O39" si="47">(O38/100)*$C$36</f>
        <v>1170805.9017139999</v>
      </c>
      <c r="P39" s="69"/>
      <c r="Q39" s="69">
        <f t="shared" ref="Q39" si="48">(Q38/100)*$C$36</f>
        <v>1368071.90475</v>
      </c>
      <c r="R39" s="69"/>
      <c r="S39" s="69">
        <f t="shared" ref="S39" si="49">(S38/100)*$C$36</f>
        <v>1518503.93</v>
      </c>
      <c r="T39" s="73"/>
      <c r="U39" s="65">
        <f t="shared" ref="U39" si="50">(U38/100)*$C$36</f>
        <v>0</v>
      </c>
      <c r="V39" s="66"/>
      <c r="W39" s="66">
        <f t="shared" ref="W39" si="51">(W38/100)*$C$36</f>
        <v>0</v>
      </c>
      <c r="X39" s="66"/>
    </row>
    <row r="40" spans="1:46" x14ac:dyDescent="0.25">
      <c r="A40" s="45"/>
      <c r="B40" s="45"/>
      <c r="C40" s="39"/>
      <c r="D40" s="39"/>
      <c r="E40" s="39"/>
      <c r="F40" s="39"/>
      <c r="G40" s="38"/>
      <c r="H40" s="38"/>
      <c r="I40" s="37"/>
    </row>
    <row r="41" spans="1:46" ht="15.75" x14ac:dyDescent="0.25">
      <c r="A41" s="63" t="s">
        <v>59</v>
      </c>
      <c r="B41" s="64"/>
      <c r="C41" s="39"/>
      <c r="D41" s="39"/>
      <c r="E41" s="39"/>
      <c r="F41" s="1"/>
    </row>
    <row r="42" spans="1:46" x14ac:dyDescent="0.25">
      <c r="A42" s="36"/>
      <c r="B42" s="36"/>
      <c r="C42" s="36"/>
      <c r="D42" s="36"/>
      <c r="E42" s="36"/>
      <c r="H42" s="42"/>
      <c r="I42" s="42"/>
      <c r="J42" s="42"/>
      <c r="K42" s="42"/>
      <c r="L42" s="42"/>
      <c r="M42" s="42"/>
      <c r="N42" s="42"/>
    </row>
    <row r="43" spans="1:46" x14ac:dyDescent="0.25">
      <c r="A43" s="36"/>
      <c r="B43" s="36"/>
      <c r="C43" s="36"/>
      <c r="D43" s="36"/>
      <c r="E43" s="47"/>
      <c r="F43" s="47"/>
      <c r="H43" s="44"/>
      <c r="I43" s="44"/>
      <c r="J43" s="44"/>
      <c r="K43" s="44"/>
      <c r="L43" s="44"/>
      <c r="M43" s="44"/>
      <c r="N43" s="44"/>
    </row>
    <row r="44" spans="1:46" ht="15.75" x14ac:dyDescent="0.25">
      <c r="A44" s="59" t="s">
        <v>60</v>
      </c>
      <c r="B44" s="60"/>
      <c r="C44" s="42"/>
      <c r="D44" s="42"/>
      <c r="E44" s="42"/>
      <c r="F44" s="42"/>
      <c r="G44" s="42"/>
      <c r="H44" s="42"/>
      <c r="I44" s="43"/>
      <c r="J44" s="43"/>
      <c r="K44" s="43"/>
      <c r="L44" s="43"/>
      <c r="M44" s="43"/>
      <c r="N44" s="43"/>
    </row>
    <row r="45" spans="1:46" ht="15.75" x14ac:dyDescent="0.25">
      <c r="A45" s="61" t="s">
        <v>61</v>
      </c>
      <c r="B45" s="62"/>
      <c r="C45" s="42"/>
      <c r="D45" s="42"/>
      <c r="E45" s="42"/>
      <c r="F45" s="42"/>
      <c r="G45" s="42"/>
      <c r="H45" s="42"/>
      <c r="I45" s="43"/>
      <c r="J45" s="43"/>
      <c r="K45" s="43"/>
      <c r="L45" s="43"/>
      <c r="M45" s="43"/>
      <c r="N45" s="43"/>
    </row>
    <row r="46" spans="1:46" ht="15.75" x14ac:dyDescent="0.25">
      <c r="A46" s="59" t="s">
        <v>62</v>
      </c>
      <c r="B46" s="60"/>
      <c r="C46" s="42"/>
      <c r="D46" s="42"/>
      <c r="E46" s="42"/>
      <c r="F46" s="42"/>
      <c r="G46" s="42"/>
      <c r="H46" s="42"/>
      <c r="K46" s="43"/>
      <c r="L46" s="43"/>
      <c r="M46" s="43"/>
    </row>
    <row r="47" spans="1:46" ht="15.75" x14ac:dyDescent="0.25">
      <c r="A47" s="59" t="s">
        <v>63</v>
      </c>
      <c r="B47" s="60"/>
      <c r="C47" s="44"/>
      <c r="D47" s="44"/>
      <c r="E47" s="44"/>
      <c r="F47" s="44"/>
      <c r="G47" s="44"/>
      <c r="H47" s="44"/>
    </row>
  </sheetData>
  <mergeCells count="73">
    <mergeCell ref="AA10:AB10"/>
    <mergeCell ref="A36:B36"/>
    <mergeCell ref="M10:N10"/>
    <mergeCell ref="O10:P10"/>
    <mergeCell ref="Q10:R10"/>
    <mergeCell ref="K10:L10"/>
    <mergeCell ref="A9:A11"/>
    <mergeCell ref="B9:B11"/>
    <mergeCell ref="C9:C11"/>
    <mergeCell ref="D9:D11"/>
    <mergeCell ref="E10:F10"/>
    <mergeCell ref="G10:H10"/>
    <mergeCell ref="I10:J10"/>
    <mergeCell ref="E36:F36"/>
    <mergeCell ref="K36:L36"/>
    <mergeCell ref="Q36:R36"/>
    <mergeCell ref="S10:T10"/>
    <mergeCell ref="U10:V10"/>
    <mergeCell ref="W10:X10"/>
    <mergeCell ref="A1:T1"/>
    <mergeCell ref="E9:T9"/>
    <mergeCell ref="AO10:AP10"/>
    <mergeCell ref="AQ10:AR10"/>
    <mergeCell ref="AS10:AT10"/>
    <mergeCell ref="AC10:AD10"/>
    <mergeCell ref="AE10:AF10"/>
    <mergeCell ref="AG10:AH10"/>
    <mergeCell ref="AI10:AJ10"/>
    <mergeCell ref="AK10:AL10"/>
    <mergeCell ref="AM10:AN10"/>
    <mergeCell ref="M36:N36"/>
    <mergeCell ref="M38:N38"/>
    <mergeCell ref="O36:P36"/>
    <mergeCell ref="O38:P38"/>
    <mergeCell ref="E38:F38"/>
    <mergeCell ref="G36:H36"/>
    <mergeCell ref="G38:H38"/>
    <mergeCell ref="I36:J36"/>
    <mergeCell ref="I38:J38"/>
    <mergeCell ref="W36:X36"/>
    <mergeCell ref="W38:X38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Q38:R38"/>
    <mergeCell ref="S36:T36"/>
    <mergeCell ref="S38:T38"/>
    <mergeCell ref="U36:V36"/>
    <mergeCell ref="A37:B37"/>
    <mergeCell ref="A38:B38"/>
    <mergeCell ref="A39:B39"/>
    <mergeCell ref="E39:F39"/>
    <mergeCell ref="G39:H39"/>
    <mergeCell ref="U39:V39"/>
    <mergeCell ref="W39:X39"/>
    <mergeCell ref="C37:D37"/>
    <mergeCell ref="C38:D38"/>
    <mergeCell ref="C39:D39"/>
    <mergeCell ref="I39:J39"/>
    <mergeCell ref="K39:L39"/>
    <mergeCell ref="M39:N39"/>
    <mergeCell ref="O39:P39"/>
    <mergeCell ref="Q39:R39"/>
    <mergeCell ref="U38:V38"/>
    <mergeCell ref="K38:L38"/>
    <mergeCell ref="S39:T39"/>
  </mergeCells>
  <conditionalFormatting sqref="D12:D34 H12:H34 J12:J34 L12:L34 N12:N34 P12:P34 R12:R34 T12:T34 V12:V34 X12:X34 AA36:AT37 F12:F34 E36:E39 U36:U39 W36:W39 G36:G39 I36:I39 K36:K39 M36:M39 O36:O39 Q36:Q39 S36:S39">
    <cfRule type="cellIs" dxfId="0" priority="34" operator="greaterThan">
      <formula>0</formula>
    </cfRule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70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engenharia2</cp:lastModifiedBy>
  <cp:lastPrinted>2019-04-26T17:44:40Z</cp:lastPrinted>
  <dcterms:created xsi:type="dcterms:W3CDTF">2013-09-01T20:19:58Z</dcterms:created>
  <dcterms:modified xsi:type="dcterms:W3CDTF">2019-06-24T16:42:52Z</dcterms:modified>
</cp:coreProperties>
</file>