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46" windowWidth="20730" windowHeight="10740" activeTab="0"/>
  </bookViews>
  <sheets>
    <sheet name="Orçamento" sheetId="1" r:id="rId1"/>
    <sheet name="Cronograma" sheetId="2" r:id="rId2"/>
    <sheet name="Plan1" sheetId="3" r:id="rId3"/>
  </sheets>
  <definedNames>
    <definedName name="_xlnm.Print_Area" localSheetId="1">'Cronograma'!$A$1:$Z$35</definedName>
    <definedName name="_xlnm.Print_Area" localSheetId="0">'Orçamento'!$A$1:$G$250</definedName>
    <definedName name="_xlnm.Print_Titles" localSheetId="0">'Orçamento'!$9:$12</definedName>
  </definedNames>
  <calcPr fullCalcOnLoad="1"/>
</workbook>
</file>

<file path=xl/sharedStrings.xml><?xml version="1.0" encoding="utf-8"?>
<sst xmlns="http://schemas.openxmlformats.org/spreadsheetml/2006/main" count="736" uniqueCount="500">
  <si>
    <t>Município:</t>
  </si>
  <si>
    <r>
      <t>Endereço</t>
    </r>
    <r>
      <rPr>
        <sz val="10"/>
        <rFont val="Arial"/>
        <family val="2"/>
      </rPr>
      <t>:</t>
    </r>
  </si>
  <si>
    <t xml:space="preserve">Planilha Orçamentária </t>
  </si>
  <si>
    <t>ITEM</t>
  </si>
  <si>
    <t>DESCRIÇÃO DOS SERVIÇOS</t>
  </si>
  <si>
    <t>UNID.</t>
  </si>
  <si>
    <t>QUANT.</t>
  </si>
  <si>
    <t>VALOR UNIT.</t>
  </si>
  <si>
    <t>TOTAL</t>
  </si>
  <si>
    <t>SERVIÇOS PRELIMINARES</t>
  </si>
  <si>
    <t>1.1</t>
  </si>
  <si>
    <t>Abrigo provisório c/ pavimento para alojamento e depósito</t>
  </si>
  <si>
    <t>m²</t>
  </si>
  <si>
    <t>1.2</t>
  </si>
  <si>
    <t>Placa da obra - padrão governo federal</t>
  </si>
  <si>
    <t>1.3</t>
  </si>
  <si>
    <t>Locação da obra - execução de gabarito</t>
  </si>
  <si>
    <t>un</t>
  </si>
  <si>
    <t>Subtotal item 1</t>
  </si>
  <si>
    <t>MOVIMENTO DE TERRA</t>
  </si>
  <si>
    <t>2.1</t>
  </si>
  <si>
    <t>Escavação manual solo de 1a.cat. prof. até 1.50m</t>
  </si>
  <si>
    <t>m³</t>
  </si>
  <si>
    <t>2.2</t>
  </si>
  <si>
    <t>Aterro c/ compactação manual s/ controle, mat. c/ aquisição</t>
  </si>
  <si>
    <t>2.3</t>
  </si>
  <si>
    <t>Reaterro c/ compactação manual s/ controle, material da vala</t>
  </si>
  <si>
    <t>2.4</t>
  </si>
  <si>
    <t>Carga manual de entulho em caminhão basculante</t>
  </si>
  <si>
    <t>2.5</t>
  </si>
  <si>
    <t>Transporte de material, exceto rocha em caminhão até 10km</t>
  </si>
  <si>
    <t>Subtotal item 2</t>
  </si>
  <si>
    <t>INFRAESTRUTURA</t>
  </si>
  <si>
    <t>3.1</t>
  </si>
  <si>
    <t>SAPATAS</t>
  </si>
  <si>
    <t>Forma plana chapa compensada plastificada, esp.= 12mm util. 5x</t>
  </si>
  <si>
    <t>VIGAS BALDRAMES</t>
  </si>
  <si>
    <t>Impermeabilização com tinta betuminosa em fundações</t>
  </si>
  <si>
    <t>Subtotal item 3</t>
  </si>
  <si>
    <t>SUPERESTRUTURA</t>
  </si>
  <si>
    <t>4.1</t>
  </si>
  <si>
    <t>4.1.1</t>
  </si>
  <si>
    <t>4.1.2</t>
  </si>
  <si>
    <t>4.2</t>
  </si>
  <si>
    <t>4.2.1</t>
  </si>
  <si>
    <t>4.2.2</t>
  </si>
  <si>
    <t>4.3</t>
  </si>
  <si>
    <t>4.3.1</t>
  </si>
  <si>
    <t>Subtotal item 4</t>
  </si>
  <si>
    <t>PAREDES E PAINÉIS</t>
  </si>
  <si>
    <t>5.1</t>
  </si>
  <si>
    <t>5.2</t>
  </si>
  <si>
    <t>5.3</t>
  </si>
  <si>
    <t>Subtotal item 5</t>
  </si>
  <si>
    <t>COBERTURA</t>
  </si>
  <si>
    <t>6.1</t>
  </si>
  <si>
    <t>6.2</t>
  </si>
  <si>
    <t>Subtotal item 6</t>
  </si>
  <si>
    <t>ESQUADRIAS</t>
  </si>
  <si>
    <t>7.1</t>
  </si>
  <si>
    <t>und</t>
  </si>
  <si>
    <t>7.2</t>
  </si>
  <si>
    <t>Subtotal item 7</t>
  </si>
  <si>
    <t>REVESTIMENTOS</t>
  </si>
  <si>
    <t>8.1</t>
  </si>
  <si>
    <t>8.2</t>
  </si>
  <si>
    <t>8.3</t>
  </si>
  <si>
    <t>8.4</t>
  </si>
  <si>
    <t>8.5</t>
  </si>
  <si>
    <t>Subtotal item 8</t>
  </si>
  <si>
    <t>PISOS</t>
  </si>
  <si>
    <t>9.1</t>
  </si>
  <si>
    <t>9.2</t>
  </si>
  <si>
    <t>9.3</t>
  </si>
  <si>
    <t>Piso em concreto simples desempolado (esp.=5cm), inclusive contrapiso</t>
  </si>
  <si>
    <t>9.4</t>
  </si>
  <si>
    <t>m</t>
  </si>
  <si>
    <t>Subtotal item 9</t>
  </si>
  <si>
    <t>PINTURA</t>
  </si>
  <si>
    <t>10.1</t>
  </si>
  <si>
    <t>10.2</t>
  </si>
  <si>
    <t>10.3</t>
  </si>
  <si>
    <t>10.4</t>
  </si>
  <si>
    <t>Subtotal item 10</t>
  </si>
  <si>
    <t>INSTALAÇÕES HIDRÁULICAS</t>
  </si>
  <si>
    <t>11.1</t>
  </si>
  <si>
    <t>Adaptador soldável curto c/ bolsa-rosca para registro 20 mm - 1/2"</t>
  </si>
  <si>
    <t>11.2</t>
  </si>
  <si>
    <t>Adaptador soldável curto c/ bolsa-rosca para registro 25 mm - 3/4"</t>
  </si>
  <si>
    <t>11.3</t>
  </si>
  <si>
    <t>Adaptador soldável curto c/ bolsa-rosca para registro 32 mm - 1"</t>
  </si>
  <si>
    <t>11.4</t>
  </si>
  <si>
    <t>Adaptador soldável curto c/ bolsa-rosca para registro 50 mm -1.1/2"</t>
  </si>
  <si>
    <t>11.5</t>
  </si>
  <si>
    <t>Bucha de redução soldável curta 50 mm - 40 mm</t>
  </si>
  <si>
    <t>11.6</t>
  </si>
  <si>
    <t>Bucha de redução soldável longa 40 mm - 25 mm</t>
  </si>
  <si>
    <t>Engate flexível plástico</t>
  </si>
  <si>
    <t>Flange para caixa dágua 25 mm</t>
  </si>
  <si>
    <t>Flange para caixa dágua 50 mm</t>
  </si>
  <si>
    <t>Joelho 90º soldável 25 mm</t>
  </si>
  <si>
    <t>Joelho 90º soldável 32 mm</t>
  </si>
  <si>
    <t>Joelho 90º soldável 50 mm</t>
  </si>
  <si>
    <t>Joelho de redução 90º soldável 32 mm - 25 mm</t>
  </si>
  <si>
    <t>Joelho de redução 90º soldável com bucha de latão 25 mm - 1/2"</t>
  </si>
  <si>
    <t>Luva de redução soldável 40 mm - 32 mm</t>
  </si>
  <si>
    <t>Luva soldável 32 mm</t>
  </si>
  <si>
    <t>Luva soldável com rosca - 3/4"</t>
  </si>
  <si>
    <t>Registro de gaveta c/ canopla cromada (1")</t>
  </si>
  <si>
    <t>Registro de gaveta c/ canopla cromada (1.1/2")</t>
  </si>
  <si>
    <t>Registro de gaveta c/ canopla cromada (1/2")</t>
  </si>
  <si>
    <t>Registro de gaveta c/ canopla cromada (3/4")</t>
  </si>
  <si>
    <t>Registro de pressão c/ canopla cromada (3/4")</t>
  </si>
  <si>
    <t>Tê 90º soldável - 25 mm</t>
  </si>
  <si>
    <t>Tê 90º soldável - 40 mm</t>
  </si>
  <si>
    <t>Tê 90º soldável - 50 mm</t>
  </si>
  <si>
    <t>Tê de redução 90º soldável 32 mm - 25 mm</t>
  </si>
  <si>
    <t>Tê de redução 90º soldável 50 mm - 40 mm</t>
  </si>
  <si>
    <t>Torneira cromada para lavatório 1/2"</t>
  </si>
  <si>
    <t>Torneira de bóia p/caixa d'agua em pvc d = 3/4"</t>
  </si>
  <si>
    <t>Tubo PVC rígido soldável - 20 mm</t>
  </si>
  <si>
    <t>Tubo PVC rígido soldável - 25 mm</t>
  </si>
  <si>
    <t>Tubo PVC rígido soldável - 32 mm</t>
  </si>
  <si>
    <t>Tubo PVC rígido soldável - 40 mm</t>
  </si>
  <si>
    <t>Tubo PVC rígido soldável - 50 mm</t>
  </si>
  <si>
    <t>União soldável - 20 mm</t>
  </si>
  <si>
    <t>União soldável - 50 mm</t>
  </si>
  <si>
    <t>Vaso sanitario para deficientes físicos para válvula de descarga, em louca branca, com acessórios, inclusive assento, conjunto de fixação, anel de vedação, tubo PVC de ligação</t>
  </si>
  <si>
    <t>Vaso sanitario sifonado, para válvula de descarga, em louca branca, com acessórios, inclusive assento plástico, anel de vedação, tubo PVC de ligação</t>
  </si>
  <si>
    <t>Subtotal item 11</t>
  </si>
  <si>
    <t>INSTALAÇÕES SANITÁRIAS</t>
  </si>
  <si>
    <t>12.1</t>
  </si>
  <si>
    <t>Bucha de redução longa 50 mm - 40 mm</t>
  </si>
  <si>
    <t>12.2</t>
  </si>
  <si>
    <t>Caixa de inspeção de esgoto sifonada (60x60 cm)</t>
  </si>
  <si>
    <t>12.3</t>
  </si>
  <si>
    <t>Caixa sifonada (100x100x50 mm)</t>
  </si>
  <si>
    <t>12.4</t>
  </si>
  <si>
    <t>Caixa sifonada (150x150x50 mm)</t>
  </si>
  <si>
    <t>12.5</t>
  </si>
  <si>
    <t>Curva 90º curta - 40 mm</t>
  </si>
  <si>
    <t>12.6</t>
  </si>
  <si>
    <t>12.7</t>
  </si>
  <si>
    <t>Joelho 45º - 40 mm</t>
  </si>
  <si>
    <t>12.8</t>
  </si>
  <si>
    <t>12.9</t>
  </si>
  <si>
    <t>Joelho 90º - 100 mm</t>
  </si>
  <si>
    <t>12.10</t>
  </si>
  <si>
    <t>Joelho 90º c/ anel p/ esgoto secundário 40 mm - 1.1/2"</t>
  </si>
  <si>
    <t>12.11</t>
  </si>
  <si>
    <t>Junção simples 100 mm - 100 mm</t>
  </si>
  <si>
    <t>12.12</t>
  </si>
  <si>
    <t>12.13</t>
  </si>
  <si>
    <t>Junção simples 50 mm - 50 mm</t>
  </si>
  <si>
    <t>12.14</t>
  </si>
  <si>
    <t>Sifão de copo para pia e lavatório 1" - 1.1/2"</t>
  </si>
  <si>
    <t>12.15</t>
  </si>
  <si>
    <t>12.16</t>
  </si>
  <si>
    <t>12.17</t>
  </si>
  <si>
    <t>12.18</t>
  </si>
  <si>
    <t>Válvula para lavatório e tamque 1"</t>
  </si>
  <si>
    <t>Subtotal item 12</t>
  </si>
  <si>
    <t>DRENAGEM PLUVIAL</t>
  </si>
  <si>
    <t>13.1</t>
  </si>
  <si>
    <t>13.2</t>
  </si>
  <si>
    <t>Subtotal item 13</t>
  </si>
  <si>
    <t>14.1</t>
  </si>
  <si>
    <t>Condulete em alumínio tipo T de 3/4", inclusive acessórios</t>
  </si>
  <si>
    <t>14.2</t>
  </si>
  <si>
    <t>Condulete em alumínio tipo L de 3/4", inclusive acessórios</t>
  </si>
  <si>
    <t>14.3</t>
  </si>
  <si>
    <t>Condulete em alumínio tipo TA de 3/4", inclusive acessórios</t>
  </si>
  <si>
    <t>Condulete em alumínio tipo XA de 3/4", inclusive acessórios</t>
  </si>
  <si>
    <t>Caixa de PVC 4x2", inclusive espelho</t>
  </si>
  <si>
    <t>Caixa PVC octogonal 4x4"</t>
  </si>
  <si>
    <t>Condutor de cobre unipolar, isolação em PVC/70ºC, camada de proteção em PVC, não propagador de chamas, classe de tensão 750V, encordoamento classe 5, flexível, com seção 2,5 mm²</t>
  </si>
  <si>
    <t>Condutor de cobre unipolar, isolação em PVC/70ºC, camada de proteção em PVC, não propagador de chamas, classe de tensão 750V, encordoamento classe 5, flexível, com seção 4 mm²</t>
  </si>
  <si>
    <t>Condutor de cobre unipolar, isolação em PVC/70ºC, camada de proteção em PVC, não propagador de chamas, classe de tensão 750V, encordoamento classe 5, flexível, com seção 16 mm²</t>
  </si>
  <si>
    <t>Tomada 2p + t de embutir, 10 A, completa</t>
  </si>
  <si>
    <t>Tomada 2p + t para piso, 10 A, completa</t>
  </si>
  <si>
    <t>Interruptor 1 tecla simples</t>
  </si>
  <si>
    <t>Disjuntor termomagnetico monopolar 10 A, padrão DIN (linha branca)</t>
  </si>
  <si>
    <t>Eletroduto de pvc rígido roscável, 1", inclusive curvas</t>
  </si>
  <si>
    <t>Eletroduto de pvc rígido roscável, 3/4", inclusive curvas</t>
  </si>
  <si>
    <t>Eletroduto de pvc rígido roscável, 1.1/2", inclusive curvas</t>
  </si>
  <si>
    <t>Eletroduto de ferro galvanizado d= 3/4" - inclusive braçadeiras</t>
  </si>
  <si>
    <t>Eletroduto de ferro galvanizado d= 1" - inclusive braçadeiras</t>
  </si>
  <si>
    <t>Eletroduto de ferro galvanizado d= 1.1/2" - inclusive braçadeiras</t>
  </si>
  <si>
    <t>Luminária calha sobrepor p/lamp.fluorescente 2x40w, completa, incl.reator eletronico e lampadas</t>
  </si>
  <si>
    <t>Luminária calha sobrepor p/lamp.fluorescente 1x40w, completa, incl.reator eletronico e lampadas</t>
  </si>
  <si>
    <t xml:space="preserve">Luminária blindada p/ alta pressão, linha industrial projetor hermético para lâmpada de luz mista de  500 W, com proteção da lâmpada </t>
  </si>
  <si>
    <t>Condutor de cobre unipolar, isolação em PVC/90ºC, camada de proteção em PVC, não propagador de chamas, classe de tensão 1000V, encordoamento classe 5, flexível, com seção 35 mm²</t>
  </si>
  <si>
    <t>Disjuntor termomagnetico binopolar 20 A, padrão DIN (linha branca)</t>
  </si>
  <si>
    <t>Disjuntor termomagnetico binopolar 25 A, padrão DIN (linha branca)</t>
  </si>
  <si>
    <t>Dispositivo residual diferencial - DR 125A In 30 mA</t>
  </si>
  <si>
    <t>Quadro de distribuição de embutir, com barramento, em chapa de aço, para 1 disjuntor unipolar + 5 bipolares + 2 tripolares, padrão europeu (linha branca), exclusive disjuntores</t>
  </si>
  <si>
    <t>Subtotal item 14</t>
  </si>
  <si>
    <t>SISTEMA DE PROTEÇÃO CONTRA DESCARGAS ATMOSFÉRICAS (SPDA)</t>
  </si>
  <si>
    <t>15.1</t>
  </si>
  <si>
    <t>Caixa de inspeção 30x30x40 cm com tampa de ferro fundido</t>
  </si>
  <si>
    <t>15.2</t>
  </si>
  <si>
    <t>Conector de bronze para haste 5/8"</t>
  </si>
  <si>
    <t>15.3</t>
  </si>
  <si>
    <t>Cordoalha de cobre nu 35 mm²</t>
  </si>
  <si>
    <t>15.4</t>
  </si>
  <si>
    <t>Haste tipo Coopperweld 5/8" - 3m</t>
  </si>
  <si>
    <t>15.5</t>
  </si>
  <si>
    <t>15.6</t>
  </si>
  <si>
    <t>Terminal de pressão tipo prensa com 4 parafusos</t>
  </si>
  <si>
    <t>Subtotal item 15</t>
  </si>
  <si>
    <t>SERVIÇOS DIVERSOS</t>
  </si>
  <si>
    <t>16.1</t>
  </si>
  <si>
    <t>Alambrado com tela de arame galvanizado fio 12 bwg, malha 2", revestido em pvc, fixada com tubos de ferro galvanizado 2"</t>
  </si>
  <si>
    <t>16.2</t>
  </si>
  <si>
    <t>Portão em tubo de ferro galvanizado 2" e tela de arame galvanizado fio 12 bwg, malha 2", revestido em pvc, inclusive dobradiças e fechadura</t>
  </si>
  <si>
    <t>16.3</t>
  </si>
  <si>
    <t>Bancada em granito cinza andorinha para lavatório com testeiras - espessura 2cm, largura 50 cm, conforme projeto</t>
  </si>
  <si>
    <t>16.4</t>
  </si>
  <si>
    <t>Banco de concreto armado polido (l=0,45m) sem arestas, conforme projeto</t>
  </si>
  <si>
    <t>16.5</t>
  </si>
  <si>
    <t>Barra de apoio para deficiente em ferro galvanizado de 11/2", l = 140cm (lavatório), inclusive parafusos de fixação e pintura</t>
  </si>
  <si>
    <t>16.6</t>
  </si>
  <si>
    <t>Barra de apoio para deficiente em ferro galvanizado de 11/2", l = 80cm (bacia sanitária e mictório), inclusive parafusos de fixação e pintura</t>
  </si>
  <si>
    <t>Espelho plano 4mm</t>
  </si>
  <si>
    <t>Estrutura metálica c/ tabelas de basquete</t>
  </si>
  <si>
    <t>cj</t>
  </si>
  <si>
    <t>Estrutura metálica de traves de futsal</t>
  </si>
  <si>
    <t>Estrutura metálica p/ rede de voley</t>
  </si>
  <si>
    <t>Soleira em granito cinza andorinha, l = 15 cm, e = 2 cm</t>
  </si>
  <si>
    <t>Limpeza geral</t>
  </si>
  <si>
    <t>Subtotal item 16</t>
  </si>
  <si>
    <t>INSTALAÇÕES ELÉTRICAS 127/220</t>
  </si>
  <si>
    <t>PALMITOS - SC</t>
  </si>
  <si>
    <t>SINAPI</t>
  </si>
  <si>
    <t>%</t>
  </si>
  <si>
    <t>Rua Leoberto Leal, Bairro Aurora - Palmitos, SC</t>
  </si>
  <si>
    <t>73805/001</t>
  </si>
  <si>
    <t>74209/001</t>
  </si>
  <si>
    <t>74077/003</t>
  </si>
  <si>
    <t>74106/001</t>
  </si>
  <si>
    <t>74202/001</t>
  </si>
  <si>
    <t>Elemento vazado de concreto (50x50x10cm) anti-chuva assentados com argamassa (cimento e areia traço 1:3)</t>
  </si>
  <si>
    <t>73935/002</t>
  </si>
  <si>
    <t>73937/003</t>
  </si>
  <si>
    <t>Porta de madeira compensada lisa (0,90x2,10 m) - inclusive aduela, alisar e ferragens, conforme projeto de esquadrias</t>
  </si>
  <si>
    <t>Porta de madeira compensada lisa (1,00x2,10 m) com bandeira para vidro (1,00x0,80 m) - inclusive aduela, alisar, ferragens, conforme projeto de esquadrias</t>
  </si>
  <si>
    <t>74139/002+74046/002</t>
  </si>
  <si>
    <t>74139/001+74046/002</t>
  </si>
  <si>
    <t xml:space="preserve">Porta em chapa compensada de madeira - Banheiros e Sanitários (0,80x1,60 m) revestida com laminado texturizado, completa, inclusive marco, dobradiças e targeta metálica tipo livre/ocupado - WC PNE </t>
  </si>
  <si>
    <t>Porta em chapa compensada de madeira - Banheiros e Sanitários (0,60x1,60 m) com revestida com laminado texturizado, completa inclusive marco, dobradiças e targeta metálica tipo livre/ocupado</t>
  </si>
  <si>
    <t>Vidro liso comum transparente 4,0mm</t>
  </si>
  <si>
    <t>73910/010+73905/002+74068/002</t>
  </si>
  <si>
    <t>73910/010+74068/002</t>
  </si>
  <si>
    <t>73892/002</t>
  </si>
  <si>
    <t>Filtro anaeróbio em concreto armado, volume útil 3,70m³ (D=2,00 x H=1,20m)</t>
  </si>
  <si>
    <t>Fossa séptica, em concreto armado, volume útil = 4,30m³ (D 1,70 x H 2,00m)</t>
  </si>
  <si>
    <t>Sumidouro em alvenaria, área de infiltração = 42,0m² (D=2,30 x H=6,00m)</t>
  </si>
  <si>
    <t>74197/001</t>
  </si>
  <si>
    <t>74198/001</t>
  </si>
  <si>
    <t>DE-43153</t>
  </si>
  <si>
    <t>73861/020</t>
  </si>
  <si>
    <t>73861/014</t>
  </si>
  <si>
    <t>73860/008</t>
  </si>
  <si>
    <t>73860/009</t>
  </si>
  <si>
    <t>73860/012</t>
  </si>
  <si>
    <t>74130/001</t>
  </si>
  <si>
    <t>74130/003</t>
  </si>
  <si>
    <t>74130/006</t>
  </si>
  <si>
    <t>Disjuntor termomagnetico tripolar 150 A, padrão DIN (linha branca)</t>
  </si>
  <si>
    <t>Disjuntor termomagnetico tripolar 175 A, padrão DIN (linha branca)</t>
  </si>
  <si>
    <t>74130/010</t>
  </si>
  <si>
    <t>73953/005</t>
  </si>
  <si>
    <t>73953/006</t>
  </si>
  <si>
    <t>74246/001</t>
  </si>
  <si>
    <t>DE-42859</t>
  </si>
  <si>
    <t>SI-27399</t>
  </si>
  <si>
    <t>SI-25399</t>
  </si>
  <si>
    <t>SI-25398</t>
  </si>
  <si>
    <t>DE-43798</t>
  </si>
  <si>
    <t>74174/001</t>
  </si>
  <si>
    <t>74175/001</t>
  </si>
  <si>
    <t>74058/002</t>
  </si>
  <si>
    <t>74104/001</t>
  </si>
  <si>
    <t>6.3</t>
  </si>
  <si>
    <t xml:space="preserve">Local: </t>
  </si>
  <si>
    <t>NEM Rodolpho Walter Schreiner</t>
  </si>
  <si>
    <t xml:space="preserve">Obra: </t>
  </si>
  <si>
    <t>CONSTRUÇÃO DE QUADRA COBERTA COM VESTIÁRIO (25,80x38m)</t>
  </si>
  <si>
    <t>Item</t>
  </si>
  <si>
    <t>% Obra</t>
  </si>
  <si>
    <t>Valor (R$)</t>
  </si>
  <si>
    <t>Total Acumulado</t>
  </si>
  <si>
    <t>Mês 1</t>
  </si>
  <si>
    <t>Mês 2</t>
  </si>
  <si>
    <t>Descrição</t>
  </si>
  <si>
    <t>CRONOGRAMA FÍSICO-FINANCEIRO</t>
  </si>
  <si>
    <t>Total (R$)</t>
  </si>
  <si>
    <t>SPDA</t>
  </si>
  <si>
    <t>Total Parcial</t>
  </si>
  <si>
    <t>Mês 3</t>
  </si>
  <si>
    <t>Mês 4</t>
  </si>
  <si>
    <t>Mês 5</t>
  </si>
  <si>
    <t>Mês 6</t>
  </si>
  <si>
    <t>Mês 7</t>
  </si>
  <si>
    <t>Mês 8</t>
  </si>
  <si>
    <t>Mês 9</t>
  </si>
  <si>
    <t>Lastro de concreto magro traço 1:4:8, espessura 3 cm, preparo mecânico</t>
  </si>
  <si>
    <t>73907/006</t>
  </si>
  <si>
    <t>74254/002</t>
  </si>
  <si>
    <t>74138/003</t>
  </si>
  <si>
    <t>Armação aço CA-50, Diam. 6,3 (1/4) á 12,5mm(1/2) -Fornecimento/corte perda de 10%) / dobra / colocação.</t>
  </si>
  <si>
    <t>Concreto para Fundação fck=25MPa, incluindo preparo, lançamento, adensamento.</t>
  </si>
  <si>
    <t>kg</t>
  </si>
  <si>
    <t>CONCRETO ARMADO - VIGAS</t>
  </si>
  <si>
    <t>4.1.3</t>
  </si>
  <si>
    <t>4.1.4</t>
  </si>
  <si>
    <t>Concreto para estrutura fck=25MPa, incluindo preparo, lançamento, adensamento.</t>
  </si>
  <si>
    <t>CONCRETO ARMADO - LAJES E PILARES</t>
  </si>
  <si>
    <t>4.2.3</t>
  </si>
  <si>
    <t>Laje pré-moldada para forro</t>
  </si>
  <si>
    <t>CONCRETO ARMADO - ARQUIBANCADAS E BANCO</t>
  </si>
  <si>
    <t>4.3.2</t>
  </si>
  <si>
    <t>4.3.3</t>
  </si>
  <si>
    <t>4.3.4</t>
  </si>
  <si>
    <t>Aterro Compactado</t>
  </si>
  <si>
    <t xml:space="preserve">Alvenaria de vedação de 1/2 vez em tijolos cerâmicos de 08 furos (dimensões nominais: 19x19x09); assentamento em argamassa no traço 1:2:8 (cimento, cal e areia) </t>
  </si>
  <si>
    <t>Encunhamento (aperto de alvenaria) em tijolo cerâmicos maciços 5x10x20cm 1 vez (esp. 20cm), assentamento c/ argamassa traço1:6 (cimento e areia)</t>
  </si>
  <si>
    <t>73988/001</t>
  </si>
  <si>
    <t>ALVENARIA - ARQUIBANCADAS</t>
  </si>
  <si>
    <t>ALVENARIA - DIVISÓRIAS VESTIÁRIOS</t>
  </si>
  <si>
    <t>Alvenaria de tijolo cerâmico (9x19x24)cm, e= 0,19m, com argamassa (traço 1:2:8 - cimento/cal/areia), junta de 2,0cm</t>
  </si>
  <si>
    <t xml:space="preserve">Fornecimento e montagem de estrutura metálica conf. Projeto espec. </t>
  </si>
  <si>
    <t>Cobertura em telha metálica ondulada 5mm - pré pintada</t>
  </si>
  <si>
    <t>REVESTIMENTO - ARQUIBANCADAS</t>
  </si>
  <si>
    <t>REVESTIMENTO - CERÂMICOS</t>
  </si>
  <si>
    <t>Revestimento cerâmico de paredes PEI IV - cerâmica 10 x 10 cm aplicado com argamassa industrializada- incl. rejunte - AZUL - conforme projeto</t>
  </si>
  <si>
    <t>Revestimento cerâmico de paredes PEI IV - cerâmica 10 x 10 cm aplicado com argamassa industrializada- incl. rejunte - AMARELO - conforme projeto</t>
  </si>
  <si>
    <t>Revestimento cerâmico de paredes PEI IV - cerâmica 10 x 10 cm aplicado com argamassa industrializada- incl. rejunte - BRANCO - conforme projeto</t>
  </si>
  <si>
    <t>Chapisco em paredes com argamassa traço - 1:3 (cimento / areia)</t>
  </si>
  <si>
    <t>Emboço de paredes em geral, com argamassa traço - 1:2:9 (cimento / cal / areia), espessura 1,5 cm</t>
  </si>
  <si>
    <t>Chapisco em paredes em geral com argamassa traço - 1:3 (cimento / areia)</t>
  </si>
  <si>
    <t>Chapisco em teto com argamassa traço - 1:3 (cimento / areia)</t>
  </si>
  <si>
    <t>Lastro de brita graduada apiloada (esp.=3 cm)</t>
  </si>
  <si>
    <t>Piso cerâmico esmaltado PEI V - 40 x 40 cm  aplicado com argamassa industrializada - incl. rejunte - Branco antiderrapante - conforme projeto</t>
  </si>
  <si>
    <t>73924/003</t>
  </si>
  <si>
    <t>Pintura em latex acrílico 02 demãos sobre paredes internas e externas</t>
  </si>
  <si>
    <t xml:space="preserve">Pintura em latex PVA 02 demãos sobre lajes internas e externas </t>
  </si>
  <si>
    <t>Pintura epoxi para piso</t>
  </si>
  <si>
    <t>Pintura esmalte 02 demãos  para estrutura metálica e alambrado</t>
  </si>
  <si>
    <t>Pintura prime epoxi 02 demãos para estrutura metálica</t>
  </si>
  <si>
    <t>Brita n.2 para calha</t>
  </si>
  <si>
    <t>73860/014</t>
  </si>
  <si>
    <t>74166/001</t>
  </si>
  <si>
    <t>74244/001</t>
  </si>
  <si>
    <t>Cuba de Embutir Oval cor Branco Gelo, código L.37, DECA, ou equivalente, em bancada  e complementos (válvula, sifao e engate flexível cromados), exceto torneira.</t>
  </si>
  <si>
    <t>Lavatório Pequeno Ravena/Izy cor Branco Gelo, código: L.915, DECA, ou equivalente, sem coluna,(válvula, sifao e engate flexível cromados), exceto Torneira</t>
  </si>
  <si>
    <t xml:space="preserve">Chuveiro Maxi Ducha, LORENZETTI, com Mangueira plástica/desviador para duchas elétricas, cógigo 8010-A, LORENZETTI,  ou equivalente </t>
  </si>
  <si>
    <t>SI-11795</t>
  </si>
  <si>
    <t>SI-12026</t>
  </si>
  <si>
    <t>SI-12029</t>
  </si>
  <si>
    <t>SI-4718</t>
  </si>
  <si>
    <t>SI-6149</t>
  </si>
  <si>
    <t>SI-9897</t>
  </si>
  <si>
    <t>SI-9905</t>
  </si>
  <si>
    <t>SI-3260</t>
  </si>
  <si>
    <t>SI-3256</t>
  </si>
  <si>
    <t>SI-6141</t>
  </si>
  <si>
    <t>SI-819</t>
  </si>
  <si>
    <t>SI-834</t>
  </si>
  <si>
    <t>Tubo PVC 2"</t>
  </si>
  <si>
    <t>SI-9860</t>
  </si>
  <si>
    <t>13.3</t>
  </si>
  <si>
    <t>Canaleta em alvenaria com tijolo</t>
  </si>
  <si>
    <t>Grelha de ferro para canaleta (fornecimento e assentamento)</t>
  </si>
  <si>
    <t>SI-6158</t>
  </si>
  <si>
    <t>Tubo PVC, Esgoto DN-100 mm, fornecimento e instalação</t>
  </si>
  <si>
    <t>Tubo PVC, Esgoto DN-40 mm, fornecimento e instalação</t>
  </si>
  <si>
    <t>Tubo PVC, Esgoto DN-50 mm, fornecimento e instalação</t>
  </si>
  <si>
    <t>73904/001</t>
  </si>
  <si>
    <t>79517/001</t>
  </si>
  <si>
    <t>SI-3538</t>
  </si>
  <si>
    <t>SI-11712</t>
  </si>
  <si>
    <t>SI-5103</t>
  </si>
  <si>
    <t>SI-20086</t>
  </si>
  <si>
    <t>SI-3872</t>
  </si>
  <si>
    <t>Caixa d´água em fibra de vidro - cap. 2.000 litros</t>
  </si>
  <si>
    <t>SI-37104</t>
  </si>
  <si>
    <t xml:space="preserve">Emassamento de paredes/lajes com massa PVA - 02 demãos </t>
  </si>
  <si>
    <t>DE-43908</t>
  </si>
  <si>
    <t>74164/004</t>
  </si>
  <si>
    <t>Piso concreto Usinado 20 MPA armado com tela - incluso juntas de dilatação plastica e polimento mecanizado esp=7cm</t>
  </si>
  <si>
    <t xml:space="preserve">Revestimento cerâmico de paredes - cerâmica 33 x 45 cm aplicado com argamassa industrializada- incl. rejunte - conforme projeto   </t>
  </si>
  <si>
    <t xml:space="preserve">Reboco de parede, com argamassa traço - 1:2, espessura 0,5 cm </t>
  </si>
  <si>
    <t xml:space="preserve">Reboco de parede/teto, com argamassa traço - 1:2, espessura 0,5 cm </t>
  </si>
  <si>
    <t>DE-42724</t>
  </si>
  <si>
    <t>PILARES ALICERCE (alturas variadas)</t>
  </si>
  <si>
    <t>SI-27399-1</t>
  </si>
  <si>
    <t>MURO / CONTENÇÃO</t>
  </si>
  <si>
    <t>73844/001</t>
  </si>
  <si>
    <t>Muro de Arrimo de Alvenaria de pedra Argamassada</t>
  </si>
  <si>
    <t>5.1.1</t>
  </si>
  <si>
    <t>5.1.2</t>
  </si>
  <si>
    <t>5.1.3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</si>
  <si>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</si>
  <si>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</si>
  <si>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</si>
  <si>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</si>
  <si>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</si>
  <si>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</si>
  <si>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</si>
  <si>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</si>
  <si>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6.4</t>
  </si>
  <si>
    <t>6.4.1</t>
  </si>
  <si>
    <t>6.5</t>
  </si>
  <si>
    <t>6.5.1</t>
  </si>
  <si>
    <t>9.5</t>
  </si>
  <si>
    <t>9.5.1</t>
  </si>
  <si>
    <t>9.5.2</t>
  </si>
  <si>
    <t>9.5.3</t>
  </si>
  <si>
    <t>9.6</t>
  </si>
  <si>
    <t>9.6.1</t>
  </si>
  <si>
    <t>9.6.2</t>
  </si>
  <si>
    <t>9.6.3</t>
  </si>
  <si>
    <t>9.6.4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</si>
  <si>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</si>
  <si>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</si>
  <si>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</si>
  <si>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</si>
  <si>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</si>
  <si>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</si>
  <si>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</si>
  <si>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</si>
  <si>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</si>
  <si>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</si>
  <si>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</si>
  <si>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</si>
  <si>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</si>
  <si>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</si>
  <si>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</si>
  <si>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</si>
  <si>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</si>
  <si>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</si>
  <si>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</si>
  <si>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12.38</t>
  </si>
  <si>
    <t>12.39</t>
  </si>
  <si>
    <t>12.40</t>
  </si>
  <si>
    <t>12.41</t>
  </si>
  <si>
    <t>12.42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</si>
  <si>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</si>
  <si>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</si>
  <si>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</si>
  <si>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</si>
  <si>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</si>
  <si>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</si>
  <si>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</si>
  <si>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</si>
  <si>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</si>
  <si>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</si>
  <si>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</si>
  <si>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</si>
  <si>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</si>
  <si>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</si>
  <si>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</si>
  <si>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</si>
  <si>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</si>
  <si>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</si>
  <si>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</si>
  <si>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</si>
  <si>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</si>
  <si>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</si>
  <si>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</si>
  <si>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</si>
  <si>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</si>
  <si>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</si>
  <si>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</si>
  <si>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</si>
  <si>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</si>
  <si>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</si>
  <si>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</si>
  <si>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</si>
  <si>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</si>
  <si>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</si>
  <si>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</si>
  <si>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</si>
  <si>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</si>
  <si>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</si>
  <si>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</si>
  <si>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</si>
  <si>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</si>
  <si>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</si>
  <si>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</si>
  <si>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</si>
  <si>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</si>
  <si>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</si>
  <si>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</si>
  <si>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</si>
  <si>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</si>
  <si>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</si>
  <si>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Subtotal item 17</t>
  </si>
  <si>
    <t>Custo TOTAL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</si>
</sst>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171" fontId="0" fillId="0" borderId="0" xfId="55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171" fontId="0" fillId="0" borderId="12" xfId="55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1" fontId="0" fillId="0" borderId="0" xfId="55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33" borderId="15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0" borderId="12" xfId="0" applyNumberFormat="1" applyFont="1" applyBorder="1" applyAlignment="1">
      <alignment horizontal="right" vertical="center"/>
    </xf>
    <xf numFmtId="10" fontId="0" fillId="0" borderId="0" xfId="52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1" fontId="4" fillId="0" borderId="0" xfId="55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71" fontId="0" fillId="0" borderId="0" xfId="55" applyFont="1" applyAlignment="1">
      <alignment vertical="center"/>
    </xf>
    <xf numFmtId="171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1" fillId="0" borderId="0" xfId="0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/>
    </xf>
    <xf numFmtId="0" fontId="0" fillId="0" borderId="0" xfId="50" applyFont="1">
      <alignment/>
      <protection/>
    </xf>
    <xf numFmtId="0" fontId="8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4" fillId="0" borderId="0" xfId="50" applyFont="1">
      <alignment/>
      <protection/>
    </xf>
    <xf numFmtId="0" fontId="3" fillId="34" borderId="20" xfId="50" applyFont="1" applyFill="1" applyBorder="1" applyAlignment="1">
      <alignment horizontal="center"/>
      <protection/>
    </xf>
    <xf numFmtId="0" fontId="3" fillId="34" borderId="17" xfId="50" applyFont="1" applyFill="1" applyBorder="1" applyAlignment="1">
      <alignment horizontal="center"/>
      <protection/>
    </xf>
    <xf numFmtId="0" fontId="4" fillId="0" borderId="17" xfId="50" applyFont="1" applyBorder="1">
      <alignment/>
      <protection/>
    </xf>
    <xf numFmtId="171" fontId="4" fillId="0" borderId="17" xfId="57" applyFont="1" applyBorder="1" applyAlignment="1">
      <alignment/>
    </xf>
    <xf numFmtId="10" fontId="4" fillId="0" borderId="18" xfId="53" applyNumberFormat="1" applyFont="1" applyBorder="1" applyAlignment="1">
      <alignment/>
    </xf>
    <xf numFmtId="171" fontId="4" fillId="0" borderId="27" xfId="57" applyFont="1" applyBorder="1" applyAlignment="1">
      <alignment/>
    </xf>
    <xf numFmtId="10" fontId="4" fillId="0" borderId="17" xfId="53" applyNumberFormat="1" applyFont="1" applyBorder="1" applyAlignment="1">
      <alignment/>
    </xf>
    <xf numFmtId="4" fontId="4" fillId="0" borderId="28" xfId="50" applyNumberFormat="1" applyFont="1" applyBorder="1">
      <alignment/>
      <protection/>
    </xf>
    <xf numFmtId="10" fontId="4" fillId="0" borderId="28" xfId="53" applyNumberFormat="1" applyFont="1" applyBorder="1" applyAlignment="1">
      <alignment/>
    </xf>
    <xf numFmtId="4" fontId="4" fillId="0" borderId="0" xfId="50" applyNumberFormat="1" applyFont="1">
      <alignment/>
      <protection/>
    </xf>
    <xf numFmtId="0" fontId="4" fillId="0" borderId="0" xfId="50" applyFont="1" applyAlignment="1">
      <alignment horizontal="right"/>
      <protection/>
    </xf>
    <xf numFmtId="0" fontId="4" fillId="0" borderId="29" xfId="50" applyFont="1" applyBorder="1">
      <alignment/>
      <protection/>
    </xf>
    <xf numFmtId="171" fontId="4" fillId="0" borderId="30" xfId="57" applyFont="1" applyBorder="1" applyAlignment="1">
      <alignment/>
    </xf>
    <xf numFmtId="10" fontId="4" fillId="0" borderId="29" xfId="53" applyNumberFormat="1" applyFont="1" applyBorder="1" applyAlignment="1">
      <alignment/>
    </xf>
    <xf numFmtId="171" fontId="4" fillId="0" borderId="29" xfId="57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50" applyFont="1" applyBorder="1">
      <alignment/>
      <protection/>
    </xf>
    <xf numFmtId="0" fontId="0" fillId="0" borderId="11" xfId="50" applyFont="1" applyBorder="1">
      <alignment/>
      <protection/>
    </xf>
    <xf numFmtId="0" fontId="4" fillId="0" borderId="17" xfId="50" applyFont="1" applyBorder="1" applyAlignment="1">
      <alignment horizontal="center"/>
      <protection/>
    </xf>
    <xf numFmtId="10" fontId="4" fillId="0" borderId="31" xfId="53" applyNumberFormat="1" applyFont="1" applyBorder="1" applyAlignment="1">
      <alignment/>
    </xf>
    <xf numFmtId="10" fontId="4" fillId="0" borderId="32" xfId="53" applyNumberFormat="1" applyFont="1" applyBorder="1" applyAlignment="1">
      <alignment/>
    </xf>
    <xf numFmtId="0" fontId="4" fillId="0" borderId="28" xfId="50" applyFont="1" applyBorder="1" applyAlignment="1">
      <alignment horizontal="center"/>
      <protection/>
    </xf>
    <xf numFmtId="10" fontId="4" fillId="0" borderId="33" xfId="53" applyNumberFormat="1" applyFont="1" applyBorder="1" applyAlignment="1">
      <alignment/>
    </xf>
    <xf numFmtId="171" fontId="4" fillId="0" borderId="18" xfId="53" applyNumberFormat="1" applyFont="1" applyBorder="1" applyAlignment="1">
      <alignment/>
    </xf>
    <xf numFmtId="171" fontId="4" fillId="0" borderId="34" xfId="57" applyFont="1" applyBorder="1" applyAlignment="1">
      <alignment/>
    </xf>
    <xf numFmtId="0" fontId="0" fillId="0" borderId="0" xfId="50" applyFont="1" applyBorder="1">
      <alignment/>
      <protection/>
    </xf>
    <xf numFmtId="0" fontId="0" fillId="0" borderId="26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35" xfId="50" applyFont="1" applyBorder="1">
      <alignment/>
      <protection/>
    </xf>
    <xf numFmtId="0" fontId="0" fillId="0" borderId="0" xfId="0" applyFont="1" applyBorder="1" applyAlignment="1">
      <alignment horizontal="left" vertical="center"/>
    </xf>
    <xf numFmtId="0" fontId="4" fillId="0" borderId="16" xfId="50" applyFont="1" applyBorder="1">
      <alignment/>
      <protection/>
    </xf>
    <xf numFmtId="171" fontId="4" fillId="0" borderId="16" xfId="57" applyFont="1" applyBorder="1" applyAlignment="1">
      <alignment/>
    </xf>
    <xf numFmtId="10" fontId="4" fillId="0" borderId="25" xfId="53" applyNumberFormat="1" applyFont="1" applyBorder="1" applyAlignment="1">
      <alignment/>
    </xf>
    <xf numFmtId="171" fontId="4" fillId="0" borderId="36" xfId="57" applyFont="1" applyBorder="1" applyAlignment="1">
      <alignment/>
    </xf>
    <xf numFmtId="10" fontId="4" fillId="0" borderId="16" xfId="53" applyNumberFormat="1" applyFont="1" applyBorder="1" applyAlignment="1">
      <alignment/>
    </xf>
    <xf numFmtId="0" fontId="4" fillId="0" borderId="16" xfId="50" applyFont="1" applyBorder="1" applyAlignment="1">
      <alignment horizontal="center"/>
      <protection/>
    </xf>
    <xf numFmtId="171" fontId="4" fillId="0" borderId="25" xfId="53" applyNumberFormat="1" applyFont="1" applyBorder="1" applyAlignment="1">
      <alignment/>
    </xf>
    <xf numFmtId="4" fontId="1" fillId="34" borderId="37" xfId="0" applyNumberFormat="1" applyFont="1" applyFill="1" applyBorder="1" applyAlignment="1">
      <alignment vertical="center"/>
    </xf>
    <xf numFmtId="171" fontId="4" fillId="0" borderId="38" xfId="57" applyFont="1" applyBorder="1" applyAlignment="1">
      <alignment/>
    </xf>
    <xf numFmtId="171" fontId="4" fillId="0" borderId="20" xfId="57" applyFont="1" applyBorder="1" applyAlignment="1">
      <alignment/>
    </xf>
    <xf numFmtId="10" fontId="4" fillId="0" borderId="39" xfId="53" applyNumberFormat="1" applyFont="1" applyBorder="1" applyAlignment="1">
      <alignment/>
    </xf>
    <xf numFmtId="10" fontId="4" fillId="0" borderId="40" xfId="53" applyNumberFormat="1" applyFont="1" applyBorder="1" applyAlignment="1">
      <alignment/>
    </xf>
    <xf numFmtId="171" fontId="4" fillId="0" borderId="17" xfId="57" applyFont="1" applyBorder="1" applyAlignment="1">
      <alignment horizontal="center"/>
    </xf>
    <xf numFmtId="0" fontId="9" fillId="34" borderId="41" xfId="50" applyFont="1" applyFill="1" applyBorder="1">
      <alignment/>
      <protection/>
    </xf>
    <xf numFmtId="0" fontId="5" fillId="34" borderId="41" xfId="50" applyFont="1" applyFill="1" applyBorder="1">
      <alignment/>
      <protection/>
    </xf>
    <xf numFmtId="171" fontId="9" fillId="34" borderId="41" xfId="57" applyFont="1" applyFill="1" applyBorder="1" applyAlignment="1">
      <alignment/>
    </xf>
    <xf numFmtId="10" fontId="9" fillId="34" borderId="41" xfId="53" applyNumberFormat="1" applyFont="1" applyFill="1" applyBorder="1" applyAlignment="1">
      <alignment/>
    </xf>
    <xf numFmtId="0" fontId="5" fillId="34" borderId="17" xfId="50" applyFont="1" applyFill="1" applyBorder="1">
      <alignment/>
      <protection/>
    </xf>
    <xf numFmtId="0" fontId="9" fillId="34" borderId="17" xfId="50" applyFont="1" applyFill="1" applyBorder="1">
      <alignment/>
      <protection/>
    </xf>
    <xf numFmtId="171" fontId="9" fillId="34" borderId="17" xfId="57" applyFont="1" applyFill="1" applyBorder="1" applyAlignment="1">
      <alignment/>
    </xf>
    <xf numFmtId="10" fontId="5" fillId="34" borderId="17" xfId="50" applyNumberFormat="1" applyFont="1" applyFill="1" applyBorder="1">
      <alignment/>
      <protection/>
    </xf>
    <xf numFmtId="43" fontId="5" fillId="34" borderId="17" xfId="50" applyNumberFormat="1" applyFont="1" applyFill="1" applyBorder="1">
      <alignment/>
      <protection/>
    </xf>
    <xf numFmtId="171" fontId="0" fillId="0" borderId="0" xfId="55" applyFont="1" applyBorder="1" applyAlignment="1">
      <alignment horizontal="center" vertical="center"/>
    </xf>
    <xf numFmtId="0" fontId="1" fillId="0" borderId="0" xfId="50" applyFont="1" applyBorder="1">
      <alignment/>
      <protection/>
    </xf>
    <xf numFmtId="0" fontId="1" fillId="0" borderId="26" xfId="50" applyFont="1" applyBorder="1">
      <alignment/>
      <protection/>
    </xf>
    <xf numFmtId="49" fontId="0" fillId="0" borderId="26" xfId="0" applyNumberFormat="1" applyFont="1" applyBorder="1" applyAlignment="1">
      <alignment horizontal="center" vertical="center"/>
    </xf>
    <xf numFmtId="4" fontId="5" fillId="0" borderId="0" xfId="50" applyNumberFormat="1" applyFont="1" applyAlignment="1">
      <alignment horizontal="right"/>
      <protection/>
    </xf>
    <xf numFmtId="0" fontId="4" fillId="0" borderId="0" xfId="50" applyFont="1" applyBorder="1">
      <alignment/>
      <protection/>
    </xf>
    <xf numFmtId="0" fontId="9" fillId="34" borderId="42" xfId="50" applyFont="1" applyFill="1" applyBorder="1">
      <alignment/>
      <protection/>
    </xf>
    <xf numFmtId="0" fontId="9" fillId="34" borderId="43" xfId="50" applyFont="1" applyFill="1" applyBorder="1">
      <alignment/>
      <protection/>
    </xf>
    <xf numFmtId="0" fontId="5" fillId="34" borderId="18" xfId="50" applyFont="1" applyFill="1" applyBorder="1">
      <alignment/>
      <protection/>
    </xf>
    <xf numFmtId="0" fontId="9" fillId="34" borderId="20" xfId="50" applyFont="1" applyFill="1" applyBorder="1">
      <alignment/>
      <protection/>
    </xf>
    <xf numFmtId="0" fontId="5" fillId="34" borderId="42" xfId="50" applyFont="1" applyFill="1" applyBorder="1">
      <alignment/>
      <protection/>
    </xf>
    <xf numFmtId="9" fontId="9" fillId="34" borderId="18" xfId="53" applyFont="1" applyFill="1" applyBorder="1" applyAlignment="1">
      <alignment/>
    </xf>
    <xf numFmtId="171" fontId="9" fillId="34" borderId="44" xfId="57" applyFont="1" applyFill="1" applyBorder="1" applyAlignment="1">
      <alignment/>
    </xf>
    <xf numFmtId="171" fontId="5" fillId="34" borderId="27" xfId="52" applyNumberFormat="1" applyFont="1" applyFill="1" applyBorder="1" applyAlignment="1">
      <alignment/>
    </xf>
    <xf numFmtId="43" fontId="5" fillId="34" borderId="27" xfId="50" applyNumberFormat="1" applyFont="1" applyFill="1" applyBorder="1">
      <alignment/>
      <protection/>
    </xf>
    <xf numFmtId="0" fontId="10" fillId="0" borderId="4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4" fillId="0" borderId="17" xfId="50" applyFont="1" applyFill="1" applyBorder="1" applyAlignment="1">
      <alignment horizontal="left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vertical="center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vertical="center"/>
    </xf>
    <xf numFmtId="4" fontId="4" fillId="0" borderId="16" xfId="0" applyNumberFormat="1" applyFont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vertical="center"/>
    </xf>
    <xf numFmtId="4" fontId="4" fillId="0" borderId="2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7" xfId="50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50" applyFont="1" applyFill="1" applyBorder="1" applyAlignment="1">
      <alignment vertical="center" wrapText="1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8" xfId="50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49" fontId="1" fillId="34" borderId="49" xfId="0" applyNumberFormat="1" applyFont="1" applyFill="1" applyBorder="1" applyAlignment="1">
      <alignment horizontal="right" vertical="center"/>
    </xf>
    <xf numFmtId="49" fontId="1" fillId="34" borderId="50" xfId="0" applyNumberFormat="1" applyFont="1" applyFill="1" applyBorder="1" applyAlignment="1">
      <alignment horizontal="right" vertical="center"/>
    </xf>
    <xf numFmtId="0" fontId="0" fillId="34" borderId="50" xfId="0" applyFont="1" applyFill="1" applyBorder="1" applyAlignment="1">
      <alignment vertical="center"/>
    </xf>
    <xf numFmtId="0" fontId="8" fillId="0" borderId="0" xfId="50" applyFont="1" applyBorder="1" applyAlignment="1">
      <alignment horizontal="center"/>
      <protection/>
    </xf>
    <xf numFmtId="0" fontId="8" fillId="0" borderId="26" xfId="50" applyFont="1" applyBorder="1" applyAlignment="1">
      <alignment horizontal="center"/>
      <protection/>
    </xf>
    <xf numFmtId="171" fontId="0" fillId="0" borderId="0" xfId="57" applyFont="1" applyFill="1" applyBorder="1" applyAlignment="1">
      <alignment horizontal="center"/>
    </xf>
    <xf numFmtId="0" fontId="0" fillId="0" borderId="0" xfId="50" applyBorder="1" applyAlignment="1">
      <alignment horizontal="center"/>
      <protection/>
    </xf>
    <xf numFmtId="0" fontId="3" fillId="34" borderId="17" xfId="50" applyFont="1" applyFill="1" applyBorder="1" applyAlignment="1">
      <alignment horizontal="center"/>
      <protection/>
    </xf>
    <xf numFmtId="0" fontId="3" fillId="0" borderId="17" xfId="0" applyFont="1" applyBorder="1" applyAlignment="1">
      <alignment/>
    </xf>
    <xf numFmtId="0" fontId="3" fillId="34" borderId="20" xfId="50" applyFont="1" applyFill="1" applyBorder="1" applyAlignment="1">
      <alignment horizontal="center"/>
      <protection/>
    </xf>
    <xf numFmtId="0" fontId="7" fillId="0" borderId="46" xfId="50" applyFont="1" applyBorder="1" applyAlignment="1">
      <alignment horizontal="center" vertical="center"/>
      <protection/>
    </xf>
    <xf numFmtId="0" fontId="7" fillId="0" borderId="47" xfId="50" applyFont="1" applyBorder="1" applyAlignment="1">
      <alignment horizontal="center" vertical="center"/>
      <protection/>
    </xf>
    <xf numFmtId="0" fontId="7" fillId="0" borderId="45" xfId="50" applyFont="1" applyBorder="1" applyAlignment="1">
      <alignment horizontal="center" vertical="center"/>
      <protection/>
    </xf>
    <xf numFmtId="0" fontId="7" fillId="0" borderId="10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26" xfId="50" applyFont="1" applyBorder="1" applyAlignment="1">
      <alignment horizontal="center" vertical="center"/>
      <protection/>
    </xf>
    <xf numFmtId="0" fontId="2" fillId="0" borderId="21" xfId="50" applyFont="1" applyBorder="1" applyAlignment="1">
      <alignment horizontal="center"/>
      <protection/>
    </xf>
    <xf numFmtId="0" fontId="2" fillId="0" borderId="15" xfId="50" applyFont="1" applyBorder="1" applyAlignment="1">
      <alignment horizontal="center"/>
      <protection/>
    </xf>
    <xf numFmtId="0" fontId="2" fillId="0" borderId="14" xfId="50" applyFont="1" applyBorder="1" applyAlignment="1">
      <alignment horizontal="center"/>
      <protection/>
    </xf>
    <xf numFmtId="0" fontId="6" fillId="0" borderId="46" xfId="50" applyFont="1" applyBorder="1" applyAlignment="1">
      <alignment horizontal="center" vertical="center"/>
      <protection/>
    </xf>
    <xf numFmtId="0" fontId="6" fillId="0" borderId="47" xfId="50" applyFont="1" applyBorder="1" applyAlignment="1">
      <alignment horizontal="center" vertical="center"/>
      <protection/>
    </xf>
    <xf numFmtId="0" fontId="6" fillId="0" borderId="45" xfId="50" applyFont="1" applyBorder="1" applyAlignment="1">
      <alignment horizontal="center" vertical="center"/>
      <protection/>
    </xf>
    <xf numFmtId="0" fontId="6" fillId="0" borderId="10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26" xfId="50" applyFont="1" applyBorder="1" applyAlignment="1">
      <alignment horizontal="center" vertical="center"/>
      <protection/>
    </xf>
    <xf numFmtId="0" fontId="3" fillId="34" borderId="40" xfId="50" applyFont="1" applyFill="1" applyBorder="1" applyAlignment="1">
      <alignment horizontal="center"/>
      <protection/>
    </xf>
    <xf numFmtId="10" fontId="1" fillId="0" borderId="35" xfId="52" applyNumberFormat="1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Porcentagem 2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8"/>
  <sheetViews>
    <sheetView tabSelected="1" zoomScale="110" zoomScaleNormal="110" zoomScalePageLayoutView="0" workbookViewId="0" topLeftCell="A1">
      <selection activeCell="C3" sqref="C3"/>
    </sheetView>
  </sheetViews>
  <sheetFormatPr defaultColWidth="9.140625" defaultRowHeight="12.75"/>
  <cols>
    <col min="1" max="1" width="6.28125" style="12" customWidth="1"/>
    <col min="2" max="2" width="11.00390625" style="12" customWidth="1"/>
    <col min="3" max="3" width="62.28125" style="12" customWidth="1"/>
    <col min="4" max="4" width="6.28125" style="12" customWidth="1"/>
    <col min="5" max="5" width="10.421875" style="34" customWidth="1"/>
    <col min="6" max="6" width="11.7109375" style="34" customWidth="1"/>
    <col min="7" max="7" width="13.57421875" style="34" customWidth="1"/>
    <col min="8" max="8" width="0" style="12" hidden="1" customWidth="1"/>
    <col min="9" max="9" width="6.28125" style="12" customWidth="1"/>
    <col min="10" max="10" width="11.8515625" style="12" customWidth="1"/>
    <col min="11" max="16384" width="9.140625" style="12" customWidth="1"/>
  </cols>
  <sheetData>
    <row r="1" spans="1:8" s="2" customFormat="1" ht="12.75" customHeight="1">
      <c r="A1" s="154"/>
      <c r="B1" s="155"/>
      <c r="C1" s="156"/>
      <c r="D1" s="156"/>
      <c r="E1" s="156"/>
      <c r="F1" s="156"/>
      <c r="G1" s="150"/>
      <c r="H1" s="1"/>
    </row>
    <row r="2" spans="1:8" s="2" customFormat="1" ht="12.75" customHeight="1">
      <c r="A2" s="152"/>
      <c r="B2" s="153"/>
      <c r="C2" s="153"/>
      <c r="D2" s="153"/>
      <c r="E2" s="153"/>
      <c r="F2" s="153"/>
      <c r="G2" s="151"/>
      <c r="H2" s="1"/>
    </row>
    <row r="3" spans="1:8" s="2" customFormat="1" ht="12.75" customHeight="1">
      <c r="A3" s="152"/>
      <c r="B3" s="153"/>
      <c r="C3" s="153"/>
      <c r="D3" s="153"/>
      <c r="E3" s="153"/>
      <c r="F3" s="153"/>
      <c r="G3" s="151"/>
      <c r="H3" s="1"/>
    </row>
    <row r="4" spans="1:8" s="2" customFormat="1" ht="12.75">
      <c r="A4" s="3" t="s">
        <v>286</v>
      </c>
      <c r="B4" s="56"/>
      <c r="C4" s="65" t="s">
        <v>287</v>
      </c>
      <c r="D4" s="135"/>
      <c r="E4" s="60"/>
      <c r="F4" s="76"/>
      <c r="G4" s="77"/>
      <c r="H4" s="1"/>
    </row>
    <row r="5" spans="1:8" s="2" customFormat="1" ht="12.75">
      <c r="A5" s="3" t="s">
        <v>284</v>
      </c>
      <c r="B5" s="56"/>
      <c r="C5" s="72" t="s">
        <v>285</v>
      </c>
      <c r="D5" s="4"/>
      <c r="E5" s="5"/>
      <c r="F5" s="185"/>
      <c r="G5" s="186"/>
      <c r="H5" s="1"/>
    </row>
    <row r="6" spans="1:8" s="2" customFormat="1" ht="12.75">
      <c r="A6" s="3" t="s">
        <v>0</v>
      </c>
      <c r="B6" s="56"/>
      <c r="C6" s="72" t="s">
        <v>232</v>
      </c>
      <c r="D6" s="4"/>
      <c r="E6" s="5"/>
      <c r="F6" s="76"/>
      <c r="G6" s="138"/>
      <c r="H6" s="1"/>
    </row>
    <row r="7" spans="1:8" s="2" customFormat="1" ht="13.5" thickBot="1">
      <c r="A7" s="6" t="s">
        <v>1</v>
      </c>
      <c r="B7" s="57"/>
      <c r="C7" s="71" t="s">
        <v>235</v>
      </c>
      <c r="D7" s="7"/>
      <c r="E7" s="8"/>
      <c r="F7" s="61"/>
      <c r="G7" s="221"/>
      <c r="H7" s="1"/>
    </row>
    <row r="8" spans="3:11" s="2" customFormat="1" ht="13.5" customHeight="1" thickBot="1">
      <c r="C8" s="9"/>
      <c r="D8" s="10"/>
      <c r="H8" s="1"/>
      <c r="K8" s="178"/>
    </row>
    <row r="9" spans="1:11" s="2" customFormat="1" ht="15.75" customHeight="1" thickBot="1">
      <c r="A9" s="189" t="s">
        <v>2</v>
      </c>
      <c r="B9" s="190"/>
      <c r="C9" s="190"/>
      <c r="D9" s="190"/>
      <c r="E9" s="190"/>
      <c r="F9" s="190"/>
      <c r="G9" s="191"/>
      <c r="H9" s="1"/>
      <c r="K9" s="178"/>
    </row>
    <row r="10" spans="1:11" ht="15.75" thickBot="1">
      <c r="A10" s="11"/>
      <c r="B10" s="11"/>
      <c r="C10" s="11"/>
      <c r="D10" s="11"/>
      <c r="E10" s="11"/>
      <c r="F10" s="55"/>
      <c r="G10" s="62"/>
      <c r="K10" s="179"/>
    </row>
    <row r="11" spans="1:11" ht="15.75" thickBot="1">
      <c r="A11" s="13" t="s">
        <v>3</v>
      </c>
      <c r="B11" s="13" t="s">
        <v>233</v>
      </c>
      <c r="C11" s="13" t="s">
        <v>4</v>
      </c>
      <c r="D11" s="13" t="s">
        <v>5</v>
      </c>
      <c r="E11" s="14" t="s">
        <v>6</v>
      </c>
      <c r="F11" s="14" t="s">
        <v>7</v>
      </c>
      <c r="G11" s="15" t="s">
        <v>8</v>
      </c>
      <c r="K11" s="179"/>
    </row>
    <row r="12" spans="1:11" ht="15.75" thickBot="1">
      <c r="A12" s="192"/>
      <c r="B12" s="192"/>
      <c r="C12" s="192"/>
      <c r="D12" s="192"/>
      <c r="E12" s="192"/>
      <c r="F12" s="192"/>
      <c r="G12" s="192"/>
      <c r="H12" s="16"/>
      <c r="I12" s="16"/>
      <c r="K12" s="179"/>
    </row>
    <row r="13" spans="1:11" ht="15.75" thickBot="1">
      <c r="A13" s="13">
        <v>1</v>
      </c>
      <c r="B13" s="58"/>
      <c r="C13" s="17" t="s">
        <v>9</v>
      </c>
      <c r="D13" s="18"/>
      <c r="E13" s="19"/>
      <c r="F13" s="19"/>
      <c r="G13" s="20"/>
      <c r="K13" s="179"/>
    </row>
    <row r="14" spans="1:11" ht="15">
      <c r="A14" s="21" t="s">
        <v>10</v>
      </c>
      <c r="B14" s="21" t="s">
        <v>236</v>
      </c>
      <c r="C14" s="22" t="s">
        <v>11</v>
      </c>
      <c r="D14" s="23" t="s">
        <v>12</v>
      </c>
      <c r="E14" s="24">
        <v>12</v>
      </c>
      <c r="F14" s="63">
        <v>0</v>
      </c>
      <c r="G14" s="24">
        <f>F14*E14</f>
        <v>0</v>
      </c>
      <c r="I14" s="25"/>
      <c r="J14" s="73"/>
      <c r="K14" s="179"/>
    </row>
    <row r="15" spans="1:11" ht="15">
      <c r="A15" s="21" t="s">
        <v>13</v>
      </c>
      <c r="B15" s="21" t="s">
        <v>237</v>
      </c>
      <c r="C15" s="22" t="s">
        <v>14</v>
      </c>
      <c r="D15" s="23" t="s">
        <v>12</v>
      </c>
      <c r="E15" s="24">
        <v>3</v>
      </c>
      <c r="F15" s="63"/>
      <c r="G15" s="24">
        <f>F15*E15</f>
        <v>0</v>
      </c>
      <c r="I15" s="25"/>
      <c r="J15" s="73"/>
      <c r="K15" s="179"/>
    </row>
    <row r="16" spans="1:11" ht="15">
      <c r="A16" s="44" t="s">
        <v>15</v>
      </c>
      <c r="B16" s="44" t="s">
        <v>238</v>
      </c>
      <c r="C16" s="51" t="s">
        <v>16</v>
      </c>
      <c r="D16" s="47" t="s">
        <v>12</v>
      </c>
      <c r="E16" s="45">
        <v>861.56</v>
      </c>
      <c r="F16" s="63"/>
      <c r="G16" s="24">
        <f>F16*E16</f>
        <v>0</v>
      </c>
      <c r="I16" s="25"/>
      <c r="J16" s="73"/>
      <c r="K16" s="179"/>
    </row>
    <row r="17" spans="1:11" ht="15">
      <c r="A17" s="26"/>
      <c r="B17" s="28"/>
      <c r="C17" s="27"/>
      <c r="D17" s="28"/>
      <c r="E17" s="187" t="s">
        <v>18</v>
      </c>
      <c r="F17" s="188"/>
      <c r="G17" s="29">
        <f>SUM(G14:G16)</f>
        <v>0</v>
      </c>
      <c r="J17" s="74"/>
      <c r="K17" s="179"/>
    </row>
    <row r="18" spans="1:11" ht="15.75" thickBot="1">
      <c r="A18" s="30"/>
      <c r="B18" s="30"/>
      <c r="C18" s="31"/>
      <c r="D18" s="30"/>
      <c r="E18" s="32"/>
      <c r="F18" s="32"/>
      <c r="G18" s="32"/>
      <c r="K18" s="179"/>
    </row>
    <row r="19" spans="1:11" ht="15.75" thickBot="1">
      <c r="A19" s="33">
        <v>2</v>
      </c>
      <c r="B19" s="33"/>
      <c r="C19" s="17" t="s">
        <v>19</v>
      </c>
      <c r="D19" s="18"/>
      <c r="E19" s="19"/>
      <c r="F19" s="19"/>
      <c r="G19" s="20"/>
      <c r="K19" s="179"/>
    </row>
    <row r="20" spans="1:11" ht="15">
      <c r="A20" s="21" t="s">
        <v>20</v>
      </c>
      <c r="B20" s="21" t="s">
        <v>379</v>
      </c>
      <c r="C20" s="51" t="s">
        <v>21</v>
      </c>
      <c r="D20" s="47" t="s">
        <v>22</v>
      </c>
      <c r="E20" s="45">
        <v>54</v>
      </c>
      <c r="F20" s="63"/>
      <c r="G20" s="24">
        <f>F20*E20</f>
        <v>0</v>
      </c>
      <c r="I20" s="25"/>
      <c r="J20" s="73"/>
      <c r="K20" s="179"/>
    </row>
    <row r="21" spans="1:11" ht="15">
      <c r="A21" s="21" t="s">
        <v>23</v>
      </c>
      <c r="B21" s="21" t="s">
        <v>378</v>
      </c>
      <c r="C21" s="51" t="s">
        <v>24</v>
      </c>
      <c r="D21" s="47" t="s">
        <v>22</v>
      </c>
      <c r="E21" s="45">
        <v>295</v>
      </c>
      <c r="F21" s="63"/>
      <c r="G21" s="24">
        <f>F21*E21</f>
        <v>0</v>
      </c>
      <c r="I21" s="25"/>
      <c r="J21" s="73"/>
      <c r="K21" s="179"/>
    </row>
    <row r="22" spans="1:11" ht="15">
      <c r="A22" s="21" t="s">
        <v>25</v>
      </c>
      <c r="B22" s="21">
        <v>53527</v>
      </c>
      <c r="C22" s="51" t="s">
        <v>26</v>
      </c>
      <c r="D22" s="47" t="s">
        <v>22</v>
      </c>
      <c r="E22" s="45">
        <v>37.4</v>
      </c>
      <c r="F22" s="63"/>
      <c r="G22" s="24">
        <f>F22*E22</f>
        <v>0</v>
      </c>
      <c r="I22" s="25"/>
      <c r="J22" s="73"/>
      <c r="K22" s="179"/>
    </row>
    <row r="23" spans="1:11" ht="15">
      <c r="A23" s="21" t="s">
        <v>27</v>
      </c>
      <c r="B23" s="21">
        <v>72897</v>
      </c>
      <c r="C23" s="51" t="s">
        <v>28</v>
      </c>
      <c r="D23" s="47" t="s">
        <v>22</v>
      </c>
      <c r="E23" s="45">
        <v>15</v>
      </c>
      <c r="F23" s="63"/>
      <c r="G23" s="24">
        <f>F23*E23</f>
        <v>0</v>
      </c>
      <c r="I23" s="25"/>
      <c r="J23" s="73"/>
      <c r="K23" s="179"/>
    </row>
    <row r="24" spans="1:11" ht="15">
      <c r="A24" s="21" t="s">
        <v>29</v>
      </c>
      <c r="B24" s="21">
        <v>83444</v>
      </c>
      <c r="C24" s="51" t="s">
        <v>30</v>
      </c>
      <c r="D24" s="47" t="s">
        <v>22</v>
      </c>
      <c r="E24" s="45">
        <v>15</v>
      </c>
      <c r="F24" s="63"/>
      <c r="G24" s="24">
        <f>F24*E24</f>
        <v>0</v>
      </c>
      <c r="I24" s="25"/>
      <c r="J24" s="73"/>
      <c r="K24" s="179"/>
    </row>
    <row r="25" spans="1:11" ht="15">
      <c r="A25" s="26"/>
      <c r="B25" s="28"/>
      <c r="C25" s="27"/>
      <c r="D25" s="28"/>
      <c r="E25" s="187" t="s">
        <v>31</v>
      </c>
      <c r="F25" s="188"/>
      <c r="G25" s="29">
        <f>SUM(G20:G24)</f>
        <v>0</v>
      </c>
      <c r="J25" s="74"/>
      <c r="K25" s="179"/>
    </row>
    <row r="26" spans="1:11" ht="15.75" thickBot="1">
      <c r="A26" s="30"/>
      <c r="B26" s="30"/>
      <c r="C26" s="31"/>
      <c r="D26" s="30"/>
      <c r="E26" s="41"/>
      <c r="F26" s="42"/>
      <c r="G26" s="41"/>
      <c r="J26" s="74"/>
      <c r="K26" s="179"/>
    </row>
    <row r="27" spans="1:11" ht="15.75" thickBot="1">
      <c r="A27" s="33">
        <v>3</v>
      </c>
      <c r="B27" s="33"/>
      <c r="C27" s="17" t="s">
        <v>397</v>
      </c>
      <c r="D27" s="18"/>
      <c r="E27" s="19"/>
      <c r="F27" s="19"/>
      <c r="G27" s="20"/>
      <c r="K27" s="179"/>
    </row>
    <row r="28" spans="1:11" ht="15">
      <c r="A28" s="21" t="s">
        <v>33</v>
      </c>
      <c r="B28" s="21" t="s">
        <v>398</v>
      </c>
      <c r="C28" s="51" t="s">
        <v>399</v>
      </c>
      <c r="D28" s="47" t="s">
        <v>22</v>
      </c>
      <c r="E28" s="45">
        <v>109.8</v>
      </c>
      <c r="F28" s="63"/>
      <c r="G28" s="24">
        <f>F28*E28</f>
        <v>0</v>
      </c>
      <c r="I28" s="25"/>
      <c r="J28" s="73"/>
      <c r="K28" s="179"/>
    </row>
    <row r="29" spans="1:11" ht="15.75" thickBot="1">
      <c r="A29" s="26"/>
      <c r="B29" s="28"/>
      <c r="C29" s="27"/>
      <c r="D29" s="28"/>
      <c r="E29" s="187" t="s">
        <v>38</v>
      </c>
      <c r="F29" s="188"/>
      <c r="G29" s="29">
        <f>SUM(G28:G28)</f>
        <v>0</v>
      </c>
      <c r="J29" s="74"/>
      <c r="K29" s="179"/>
    </row>
    <row r="30" spans="1:11" ht="15.75" thickBot="1">
      <c r="A30" s="13">
        <v>4</v>
      </c>
      <c r="B30" s="33"/>
      <c r="C30" s="17" t="s">
        <v>32</v>
      </c>
      <c r="D30" s="18"/>
      <c r="E30" s="19"/>
      <c r="F30" s="19"/>
      <c r="G30" s="20"/>
      <c r="I30" s="25"/>
      <c r="K30" s="179"/>
    </row>
    <row r="31" spans="1:11" ht="15">
      <c r="A31" s="35" t="s">
        <v>40</v>
      </c>
      <c r="B31" s="59"/>
      <c r="C31" s="36" t="s">
        <v>34</v>
      </c>
      <c r="D31" s="37"/>
      <c r="E31" s="37"/>
      <c r="F31" s="37"/>
      <c r="G31" s="38"/>
      <c r="I31" s="25"/>
      <c r="K31" s="179"/>
    </row>
    <row r="32" spans="1:11" ht="15">
      <c r="A32" s="21" t="s">
        <v>41</v>
      </c>
      <c r="B32" s="21" t="s">
        <v>307</v>
      </c>
      <c r="C32" s="51" t="s">
        <v>306</v>
      </c>
      <c r="D32" s="47" t="s">
        <v>12</v>
      </c>
      <c r="E32" s="45">
        <v>15</v>
      </c>
      <c r="F32" s="63"/>
      <c r="G32" s="24">
        <f>F32*E32</f>
        <v>0</v>
      </c>
      <c r="I32" s="25"/>
      <c r="J32" s="73"/>
      <c r="K32" s="181"/>
    </row>
    <row r="33" spans="1:11" ht="15">
      <c r="A33" s="21" t="s">
        <v>42</v>
      </c>
      <c r="B33" s="21">
        <v>5651</v>
      </c>
      <c r="C33" s="51" t="s">
        <v>35</v>
      </c>
      <c r="D33" s="47" t="s">
        <v>12</v>
      </c>
      <c r="E33" s="45">
        <v>26.6</v>
      </c>
      <c r="F33" s="63"/>
      <c r="G33" s="24">
        <f>F33*E33</f>
        <v>0</v>
      </c>
      <c r="I33" s="25"/>
      <c r="J33" s="73"/>
      <c r="K33" s="181"/>
    </row>
    <row r="34" spans="1:11" ht="22.5">
      <c r="A34" s="21" t="s">
        <v>314</v>
      </c>
      <c r="B34" s="21" t="s">
        <v>308</v>
      </c>
      <c r="C34" s="157" t="s">
        <v>310</v>
      </c>
      <c r="D34" s="47" t="s">
        <v>312</v>
      </c>
      <c r="E34" s="45">
        <v>449.4</v>
      </c>
      <c r="F34" s="63"/>
      <c r="G34" s="24">
        <f>F34*E34</f>
        <v>0</v>
      </c>
      <c r="I34" s="25"/>
      <c r="J34" s="73"/>
      <c r="K34" s="181"/>
    </row>
    <row r="35" spans="1:11" ht="15">
      <c r="A35" s="21" t="s">
        <v>315</v>
      </c>
      <c r="B35" s="21" t="s">
        <v>309</v>
      </c>
      <c r="C35" s="157" t="s">
        <v>311</v>
      </c>
      <c r="D35" s="47" t="s">
        <v>22</v>
      </c>
      <c r="E35" s="45">
        <v>6.42</v>
      </c>
      <c r="F35" s="63"/>
      <c r="G35" s="24">
        <f>F35*E35</f>
        <v>0</v>
      </c>
      <c r="I35" s="25"/>
      <c r="J35" s="73"/>
      <c r="K35" s="181"/>
    </row>
    <row r="36" spans="1:11" ht="15">
      <c r="A36" s="171" t="s">
        <v>43</v>
      </c>
      <c r="B36" s="160"/>
      <c r="C36" s="183" t="s">
        <v>395</v>
      </c>
      <c r="D36" s="176"/>
      <c r="E36" s="45"/>
      <c r="F36" s="63"/>
      <c r="G36" s="24"/>
      <c r="I36" s="25"/>
      <c r="J36" s="73"/>
      <c r="K36" s="181"/>
    </row>
    <row r="37" spans="1:11" ht="15">
      <c r="A37" s="160" t="s">
        <v>44</v>
      </c>
      <c r="B37" s="160">
        <v>84219</v>
      </c>
      <c r="C37" s="184" t="s">
        <v>35</v>
      </c>
      <c r="D37" s="47" t="s">
        <v>12</v>
      </c>
      <c r="E37" s="45">
        <v>58.92</v>
      </c>
      <c r="F37" s="63"/>
      <c r="G37" s="24">
        <f>F37*E37</f>
        <v>0</v>
      </c>
      <c r="I37" s="25"/>
      <c r="J37" s="73"/>
      <c r="K37" s="181"/>
    </row>
    <row r="38" spans="1:11" ht="22.5">
      <c r="A38" s="160" t="s">
        <v>45</v>
      </c>
      <c r="B38" s="21" t="s">
        <v>308</v>
      </c>
      <c r="C38" s="157" t="s">
        <v>310</v>
      </c>
      <c r="D38" s="47" t="s">
        <v>312</v>
      </c>
      <c r="E38" s="45">
        <v>343.7</v>
      </c>
      <c r="F38" s="63"/>
      <c r="G38" s="24">
        <f>F38*E38</f>
        <v>0</v>
      </c>
      <c r="I38" s="25"/>
      <c r="J38" s="73"/>
      <c r="K38" s="181"/>
    </row>
    <row r="39" spans="1:11" ht="15">
      <c r="A39" s="160" t="s">
        <v>318</v>
      </c>
      <c r="B39" s="21" t="s">
        <v>309</v>
      </c>
      <c r="C39" s="157" t="s">
        <v>316</v>
      </c>
      <c r="D39" s="47" t="s">
        <v>22</v>
      </c>
      <c r="E39" s="45">
        <v>4.91</v>
      </c>
      <c r="F39" s="63"/>
      <c r="G39" s="24">
        <f>F39*E39</f>
        <v>0</v>
      </c>
      <c r="I39" s="25"/>
      <c r="J39" s="73"/>
      <c r="K39" s="181"/>
    </row>
    <row r="40" spans="1:11" ht="15">
      <c r="A40" s="35" t="s">
        <v>46</v>
      </c>
      <c r="B40" s="35"/>
      <c r="C40" s="43" t="s">
        <v>36</v>
      </c>
      <c r="D40" s="39"/>
      <c r="E40" s="39"/>
      <c r="F40" s="39"/>
      <c r="G40" s="40"/>
      <c r="I40" s="25"/>
      <c r="K40" s="181"/>
    </row>
    <row r="41" spans="1:11" ht="15">
      <c r="A41" s="21" t="s">
        <v>47</v>
      </c>
      <c r="B41" s="21">
        <v>5651</v>
      </c>
      <c r="C41" s="51" t="s">
        <v>35</v>
      </c>
      <c r="D41" s="47" t="s">
        <v>12</v>
      </c>
      <c r="E41" s="45">
        <v>123.96</v>
      </c>
      <c r="F41" s="63"/>
      <c r="G41" s="24">
        <f>F41*E41</f>
        <v>0</v>
      </c>
      <c r="I41" s="25"/>
      <c r="J41" s="73"/>
      <c r="K41" s="181"/>
    </row>
    <row r="42" spans="1:11" ht="22.5">
      <c r="A42" s="21" t="s">
        <v>321</v>
      </c>
      <c r="B42" s="21" t="s">
        <v>308</v>
      </c>
      <c r="C42" s="157" t="s">
        <v>310</v>
      </c>
      <c r="D42" s="47" t="s">
        <v>312</v>
      </c>
      <c r="E42" s="45">
        <v>723.1</v>
      </c>
      <c r="F42" s="63"/>
      <c r="G42" s="24">
        <f>F42*E42</f>
        <v>0</v>
      </c>
      <c r="I42" s="25"/>
      <c r="J42" s="73"/>
      <c r="K42" s="181"/>
    </row>
    <row r="43" spans="1:11" ht="15">
      <c r="A43" s="21" t="s">
        <v>322</v>
      </c>
      <c r="B43" s="21" t="s">
        <v>309</v>
      </c>
      <c r="C43" s="157" t="s">
        <v>316</v>
      </c>
      <c r="D43" s="47" t="s">
        <v>22</v>
      </c>
      <c r="E43" s="45">
        <v>10.33</v>
      </c>
      <c r="F43" s="63"/>
      <c r="G43" s="24">
        <f>F43*E43</f>
        <v>0</v>
      </c>
      <c r="I43" s="25"/>
      <c r="J43" s="73"/>
      <c r="K43" s="181"/>
    </row>
    <row r="44" spans="1:11" ht="15">
      <c r="A44" s="21" t="s">
        <v>323</v>
      </c>
      <c r="B44" s="21" t="s">
        <v>239</v>
      </c>
      <c r="C44" s="51" t="s">
        <v>37</v>
      </c>
      <c r="D44" s="47" t="s">
        <v>12</v>
      </c>
      <c r="E44" s="45">
        <v>72</v>
      </c>
      <c r="F44" s="63"/>
      <c r="G44" s="24">
        <f>F44*E44</f>
        <v>0</v>
      </c>
      <c r="I44" s="25"/>
      <c r="J44" s="73"/>
      <c r="K44" s="181"/>
    </row>
    <row r="45" spans="1:11" ht="15">
      <c r="A45" s="26"/>
      <c r="B45" s="28"/>
      <c r="C45" s="27"/>
      <c r="D45" s="28"/>
      <c r="E45" s="187" t="s">
        <v>48</v>
      </c>
      <c r="F45" s="188"/>
      <c r="G45" s="29">
        <f>SUM(G32:G44)</f>
        <v>0</v>
      </c>
      <c r="J45" s="73"/>
      <c r="K45" s="181"/>
    </row>
    <row r="46" spans="1:11" ht="15.75" thickBot="1">
      <c r="A46" s="30"/>
      <c r="B46" s="30"/>
      <c r="C46" s="31"/>
      <c r="D46" s="30"/>
      <c r="E46" s="41"/>
      <c r="F46" s="42"/>
      <c r="G46" s="41"/>
      <c r="K46" s="181"/>
    </row>
    <row r="47" spans="1:11" ht="15.75" thickBot="1">
      <c r="A47" s="13">
        <v>5</v>
      </c>
      <c r="B47" s="33"/>
      <c r="C47" s="17" t="s">
        <v>39</v>
      </c>
      <c r="D47" s="18"/>
      <c r="E47" s="19"/>
      <c r="F47" s="19"/>
      <c r="G47" s="20"/>
      <c r="I47" s="25"/>
      <c r="K47" s="181"/>
    </row>
    <row r="48" spans="1:11" ht="15">
      <c r="A48" s="35" t="s">
        <v>50</v>
      </c>
      <c r="B48" s="35"/>
      <c r="C48" s="43" t="s">
        <v>313</v>
      </c>
      <c r="D48" s="39"/>
      <c r="E48" s="39"/>
      <c r="F48" s="39"/>
      <c r="G48" s="40"/>
      <c r="I48" s="25"/>
      <c r="K48" s="181"/>
    </row>
    <row r="49" spans="1:11" ht="15">
      <c r="A49" s="21" t="s">
        <v>400</v>
      </c>
      <c r="B49" s="21">
        <v>84219</v>
      </c>
      <c r="C49" s="51" t="s">
        <v>35</v>
      </c>
      <c r="D49" s="47" t="s">
        <v>12</v>
      </c>
      <c r="E49" s="45">
        <v>77.64</v>
      </c>
      <c r="F49" s="63"/>
      <c r="G49" s="24">
        <f>F49*E49</f>
        <v>0</v>
      </c>
      <c r="I49" s="25"/>
      <c r="J49" s="73"/>
      <c r="K49" s="181"/>
    </row>
    <row r="50" spans="1:11" ht="22.5">
      <c r="A50" s="21" t="s">
        <v>401</v>
      </c>
      <c r="B50" s="21" t="s">
        <v>308</v>
      </c>
      <c r="C50" s="157" t="s">
        <v>310</v>
      </c>
      <c r="D50" s="47" t="s">
        <v>312</v>
      </c>
      <c r="E50" s="45">
        <v>452.9</v>
      </c>
      <c r="F50" s="63"/>
      <c r="G50" s="24">
        <f>F50*E50</f>
        <v>0</v>
      </c>
      <c r="I50" s="25"/>
      <c r="J50" s="73"/>
      <c r="K50" s="181"/>
    </row>
    <row r="51" spans="1:11" ht="15">
      <c r="A51" s="21" t="s">
        <v>402</v>
      </c>
      <c r="B51" s="21" t="s">
        <v>309</v>
      </c>
      <c r="C51" s="157" t="s">
        <v>316</v>
      </c>
      <c r="D51" s="47" t="s">
        <v>22</v>
      </c>
      <c r="E51" s="45">
        <v>6.47</v>
      </c>
      <c r="F51" s="63"/>
      <c r="G51" s="24">
        <f>F51*E51</f>
        <v>0</v>
      </c>
      <c r="I51" s="25"/>
      <c r="J51" s="73"/>
      <c r="K51" s="181"/>
    </row>
    <row r="52" spans="1:11" ht="15">
      <c r="A52" s="35" t="s">
        <v>51</v>
      </c>
      <c r="B52" s="35"/>
      <c r="C52" s="43" t="s">
        <v>317</v>
      </c>
      <c r="D52" s="39"/>
      <c r="E52" s="39"/>
      <c r="F52" s="39"/>
      <c r="G52" s="40"/>
      <c r="I52" s="25"/>
      <c r="J52" s="73"/>
      <c r="K52" s="181"/>
    </row>
    <row r="53" spans="1:11" ht="15">
      <c r="A53" s="21" t="s">
        <v>403</v>
      </c>
      <c r="B53" s="21">
        <v>84219</v>
      </c>
      <c r="C53" s="51" t="s">
        <v>35</v>
      </c>
      <c r="D53" s="47" t="s">
        <v>12</v>
      </c>
      <c r="E53" s="45">
        <v>193.8</v>
      </c>
      <c r="F53" s="63"/>
      <c r="G53" s="24">
        <f>F53*E53</f>
        <v>0</v>
      </c>
      <c r="I53" s="25"/>
      <c r="J53" s="73"/>
      <c r="K53" s="181"/>
    </row>
    <row r="54" spans="1:11" ht="22.5">
      <c r="A54" s="21" t="s">
        <v>404</v>
      </c>
      <c r="B54" s="21" t="s">
        <v>308</v>
      </c>
      <c r="C54" s="157" t="s">
        <v>310</v>
      </c>
      <c r="D54" s="47" t="s">
        <v>312</v>
      </c>
      <c r="E54" s="45">
        <v>1130.5</v>
      </c>
      <c r="F54" s="63"/>
      <c r="G54" s="24">
        <f>F54*E54</f>
        <v>0</v>
      </c>
      <c r="I54" s="25"/>
      <c r="J54" s="73"/>
      <c r="K54" s="181"/>
    </row>
    <row r="55" spans="1:11" ht="15">
      <c r="A55" s="21" t="s">
        <v>405</v>
      </c>
      <c r="B55" s="21" t="s">
        <v>309</v>
      </c>
      <c r="C55" s="157" t="s">
        <v>316</v>
      </c>
      <c r="D55" s="47" t="s">
        <v>22</v>
      </c>
      <c r="E55" s="45">
        <v>16.15</v>
      </c>
      <c r="F55" s="63"/>
      <c r="G55" s="24">
        <f>F55*E55</f>
        <v>0</v>
      </c>
      <c r="I55" s="25"/>
      <c r="J55" s="73"/>
      <c r="K55" s="181"/>
    </row>
    <row r="56" spans="1:11" ht="15">
      <c r="A56" s="21" t="s">
        <v>406</v>
      </c>
      <c r="B56" s="21" t="s">
        <v>240</v>
      </c>
      <c r="C56" s="157" t="s">
        <v>319</v>
      </c>
      <c r="D56" s="47" t="s">
        <v>22</v>
      </c>
      <c r="E56" s="45">
        <v>84.33</v>
      </c>
      <c r="F56" s="63"/>
      <c r="G56" s="24">
        <f>F56*E56</f>
        <v>0</v>
      </c>
      <c r="I56" s="25"/>
      <c r="J56" s="73"/>
      <c r="K56" s="181"/>
    </row>
    <row r="57" spans="1:11" ht="15">
      <c r="A57" s="35" t="s">
        <v>52</v>
      </c>
      <c r="B57" s="35"/>
      <c r="C57" s="43" t="s">
        <v>320</v>
      </c>
      <c r="D57" s="39"/>
      <c r="E57" s="39"/>
      <c r="F57" s="39"/>
      <c r="G57" s="40"/>
      <c r="I57" s="25"/>
      <c r="K57" s="181"/>
    </row>
    <row r="58" spans="1:11" ht="15">
      <c r="A58" s="158" t="s">
        <v>407</v>
      </c>
      <c r="B58" s="21">
        <v>84219</v>
      </c>
      <c r="C58" s="51" t="s">
        <v>35</v>
      </c>
      <c r="D58" s="68" t="s">
        <v>12</v>
      </c>
      <c r="E58" s="45">
        <v>79.08</v>
      </c>
      <c r="F58" s="63"/>
      <c r="G58" s="24">
        <f>F58*E58</f>
        <v>0</v>
      </c>
      <c r="I58" s="25"/>
      <c r="J58" s="73"/>
      <c r="K58" s="181"/>
    </row>
    <row r="59" spans="1:11" ht="22.5">
      <c r="A59" s="158" t="s">
        <v>408</v>
      </c>
      <c r="B59" s="21" t="s">
        <v>308</v>
      </c>
      <c r="C59" s="157" t="s">
        <v>310</v>
      </c>
      <c r="D59" s="68" t="s">
        <v>312</v>
      </c>
      <c r="E59" s="45">
        <v>461.3</v>
      </c>
      <c r="F59" s="63"/>
      <c r="G59" s="24">
        <f>F59*E59</f>
        <v>0</v>
      </c>
      <c r="I59" s="25"/>
      <c r="J59" s="73"/>
      <c r="K59" s="181"/>
    </row>
    <row r="60" spans="1:11" ht="15">
      <c r="A60" s="158" t="s">
        <v>409</v>
      </c>
      <c r="B60" s="21" t="s">
        <v>309</v>
      </c>
      <c r="C60" s="157" t="s">
        <v>316</v>
      </c>
      <c r="D60" s="68" t="s">
        <v>22</v>
      </c>
      <c r="E60" s="45">
        <v>6.59</v>
      </c>
      <c r="F60" s="63"/>
      <c r="G60" s="24">
        <f>F60*E60</f>
        <v>0</v>
      </c>
      <c r="I60" s="25"/>
      <c r="J60" s="73"/>
      <c r="K60" s="181"/>
    </row>
    <row r="61" spans="1:11" ht="15">
      <c r="A61" s="158" t="s">
        <v>410</v>
      </c>
      <c r="B61" s="158">
        <v>55835</v>
      </c>
      <c r="C61" s="159" t="s">
        <v>324</v>
      </c>
      <c r="D61" s="68" t="s">
        <v>22</v>
      </c>
      <c r="E61" s="45">
        <v>22.5</v>
      </c>
      <c r="F61" s="63"/>
      <c r="G61" s="24">
        <f>F61*E61</f>
        <v>0</v>
      </c>
      <c r="I61" s="25"/>
      <c r="J61" s="73"/>
      <c r="K61" s="181"/>
    </row>
    <row r="62" spans="1:11" ht="15">
      <c r="A62" s="26"/>
      <c r="B62" s="28"/>
      <c r="C62" s="52"/>
      <c r="D62" s="53"/>
      <c r="E62" s="193" t="s">
        <v>53</v>
      </c>
      <c r="F62" s="194"/>
      <c r="G62" s="29">
        <f>SUM(G49:G61)</f>
        <v>0</v>
      </c>
      <c r="J62" s="73"/>
      <c r="K62" s="179"/>
    </row>
    <row r="63" spans="1:11" ht="15.75" thickBot="1">
      <c r="A63" s="30"/>
      <c r="B63" s="30"/>
      <c r="C63" s="31"/>
      <c r="D63" s="30"/>
      <c r="E63" s="41"/>
      <c r="F63" s="42"/>
      <c r="G63" s="41"/>
      <c r="K63" s="179"/>
    </row>
    <row r="64" spans="1:11" ht="15.75" thickBot="1">
      <c r="A64" s="13">
        <v>6</v>
      </c>
      <c r="B64" s="33"/>
      <c r="C64" s="17" t="s">
        <v>49</v>
      </c>
      <c r="D64" s="18"/>
      <c r="E64" s="19"/>
      <c r="F64" s="19"/>
      <c r="G64" s="20"/>
      <c r="I64" s="25"/>
      <c r="K64" s="179"/>
    </row>
    <row r="65" spans="1:11" ht="33.75">
      <c r="A65" s="21" t="s">
        <v>55</v>
      </c>
      <c r="B65" s="21">
        <v>87504</v>
      </c>
      <c r="C65" s="157" t="s">
        <v>325</v>
      </c>
      <c r="D65" s="47" t="s">
        <v>12</v>
      </c>
      <c r="E65" s="45">
        <v>240.41</v>
      </c>
      <c r="F65" s="63"/>
      <c r="G65" s="24">
        <f>F65*E65</f>
        <v>0</v>
      </c>
      <c r="I65" s="25"/>
      <c r="J65" s="73"/>
      <c r="K65" s="179"/>
    </row>
    <row r="66" spans="1:11" ht="22.5">
      <c r="A66" s="21" t="s">
        <v>56</v>
      </c>
      <c r="B66" s="21" t="s">
        <v>327</v>
      </c>
      <c r="C66" s="157" t="s">
        <v>326</v>
      </c>
      <c r="D66" s="47" t="s">
        <v>12</v>
      </c>
      <c r="E66" s="45">
        <v>6.94</v>
      </c>
      <c r="F66" s="63"/>
      <c r="G66" s="24">
        <f>F66*E66</f>
        <v>0</v>
      </c>
      <c r="I66" s="25"/>
      <c r="J66" s="73"/>
      <c r="K66" s="179"/>
    </row>
    <row r="67" spans="1:11" ht="22.5">
      <c r="A67" s="21" t="s">
        <v>283</v>
      </c>
      <c r="B67" s="21" t="s">
        <v>243</v>
      </c>
      <c r="C67" s="157" t="s">
        <v>241</v>
      </c>
      <c r="D67" s="161" t="s">
        <v>12</v>
      </c>
      <c r="E67" s="162">
        <v>148.1</v>
      </c>
      <c r="F67" s="163"/>
      <c r="G67" s="164">
        <f>F67*E67</f>
        <v>0</v>
      </c>
      <c r="I67" s="25"/>
      <c r="J67" s="73"/>
      <c r="K67" s="179"/>
    </row>
    <row r="68" spans="1:11" ht="15">
      <c r="A68" s="170" t="s">
        <v>411</v>
      </c>
      <c r="B68" s="171"/>
      <c r="C68" s="172" t="s">
        <v>328</v>
      </c>
      <c r="D68" s="53"/>
      <c r="E68" s="162"/>
      <c r="F68" s="163"/>
      <c r="G68" s="164"/>
      <c r="I68" s="25"/>
      <c r="J68" s="73"/>
      <c r="K68" s="179"/>
    </row>
    <row r="69" spans="1:11" ht="22.5">
      <c r="A69" s="21" t="s">
        <v>412</v>
      </c>
      <c r="B69" s="160" t="s">
        <v>242</v>
      </c>
      <c r="C69" s="157" t="s">
        <v>330</v>
      </c>
      <c r="D69" s="47" t="s">
        <v>12</v>
      </c>
      <c r="E69" s="162">
        <v>148.08</v>
      </c>
      <c r="F69" s="163"/>
      <c r="G69" s="164">
        <f>F69*E69</f>
        <v>0</v>
      </c>
      <c r="I69" s="25"/>
      <c r="J69" s="73"/>
      <c r="K69" s="179"/>
    </row>
    <row r="70" spans="1:11" ht="15">
      <c r="A70" s="170" t="s">
        <v>413</v>
      </c>
      <c r="B70" s="160"/>
      <c r="C70" s="173" t="s">
        <v>329</v>
      </c>
      <c r="D70" s="174"/>
      <c r="E70" s="162"/>
      <c r="F70" s="163"/>
      <c r="G70" s="164"/>
      <c r="I70" s="25"/>
      <c r="J70" s="73"/>
      <c r="K70" s="179"/>
    </row>
    <row r="71" spans="1:11" ht="33.75">
      <c r="A71" s="21" t="s">
        <v>414</v>
      </c>
      <c r="B71" s="160">
        <v>87504</v>
      </c>
      <c r="C71" s="157" t="s">
        <v>325</v>
      </c>
      <c r="D71" s="47" t="s">
        <v>12</v>
      </c>
      <c r="E71" s="162">
        <v>18.81</v>
      </c>
      <c r="F71" s="163"/>
      <c r="G71" s="164">
        <f>F71*E71</f>
        <v>0</v>
      </c>
      <c r="I71" s="25"/>
      <c r="J71" s="73"/>
      <c r="K71" s="179"/>
    </row>
    <row r="72" spans="1:11" ht="15">
      <c r="A72" s="26"/>
      <c r="B72" s="28"/>
      <c r="C72" s="27"/>
      <c r="D72" s="28"/>
      <c r="E72" s="187" t="s">
        <v>57</v>
      </c>
      <c r="F72" s="188"/>
      <c r="G72" s="29">
        <f>SUM(G65:H71)</f>
        <v>0</v>
      </c>
      <c r="J72" s="74"/>
      <c r="K72" s="179"/>
    </row>
    <row r="73" spans="1:11" ht="15.75" thickBot="1">
      <c r="A73" s="30"/>
      <c r="B73" s="30"/>
      <c r="C73" s="31"/>
      <c r="D73" s="30"/>
      <c r="E73" s="32"/>
      <c r="F73" s="32"/>
      <c r="G73" s="32"/>
      <c r="K73" s="179"/>
    </row>
    <row r="74" spans="1:11" ht="15.75" thickBot="1">
      <c r="A74" s="13">
        <v>7</v>
      </c>
      <c r="B74" s="33"/>
      <c r="C74" s="17" t="s">
        <v>54</v>
      </c>
      <c r="D74" s="18"/>
      <c r="E74" s="19"/>
      <c r="F74" s="19"/>
      <c r="G74" s="20"/>
      <c r="K74" s="179"/>
    </row>
    <row r="75" spans="1:12" ht="15">
      <c r="A75" s="21" t="s">
        <v>59</v>
      </c>
      <c r="B75" s="175">
        <v>84038</v>
      </c>
      <c r="C75" s="157" t="s">
        <v>332</v>
      </c>
      <c r="D75" s="47" t="s">
        <v>12</v>
      </c>
      <c r="E75" s="45">
        <v>980.4</v>
      </c>
      <c r="F75" s="63"/>
      <c r="G75" s="24">
        <f>F75*E75</f>
        <v>0</v>
      </c>
      <c r="I75" s="25"/>
      <c r="J75" s="73"/>
      <c r="K75" s="180"/>
      <c r="L75" s="75"/>
    </row>
    <row r="76" spans="1:11" ht="15">
      <c r="A76" s="21" t="s">
        <v>61</v>
      </c>
      <c r="B76" s="175" t="s">
        <v>394</v>
      </c>
      <c r="C76" s="157" t="s">
        <v>331</v>
      </c>
      <c r="D76" s="47" t="s">
        <v>12</v>
      </c>
      <c r="E76" s="45">
        <v>980.4</v>
      </c>
      <c r="F76" s="63"/>
      <c r="G76" s="24">
        <f>F76*E76</f>
        <v>0</v>
      </c>
      <c r="I76" s="25"/>
      <c r="J76" s="73"/>
      <c r="K76" s="179"/>
    </row>
    <row r="77" spans="1:11" ht="15">
      <c r="A77" s="26"/>
      <c r="B77" s="28"/>
      <c r="C77" s="27"/>
      <c r="D77" s="28"/>
      <c r="E77" s="187" t="s">
        <v>62</v>
      </c>
      <c r="F77" s="188"/>
      <c r="G77" s="29">
        <f>SUM(G75:G76)</f>
        <v>0</v>
      </c>
      <c r="J77" s="74"/>
      <c r="K77" s="179"/>
    </row>
    <row r="78" spans="1:11" ht="15.75" thickBot="1">
      <c r="A78" s="30"/>
      <c r="B78" s="30"/>
      <c r="C78" s="31"/>
      <c r="D78" s="30"/>
      <c r="E78" s="32"/>
      <c r="F78" s="32"/>
      <c r="G78" s="32"/>
      <c r="K78" s="179"/>
    </row>
    <row r="79" spans="1:11" ht="15.75" thickBot="1">
      <c r="A79" s="13">
        <v>8</v>
      </c>
      <c r="B79" s="33"/>
      <c r="C79" s="17" t="s">
        <v>58</v>
      </c>
      <c r="D79" s="18"/>
      <c r="E79" s="19"/>
      <c r="F79" s="19"/>
      <c r="G79" s="20"/>
      <c r="K79" s="179"/>
    </row>
    <row r="80" spans="1:11" s="46" customFormat="1" ht="33.75">
      <c r="A80" s="44" t="s">
        <v>64</v>
      </c>
      <c r="B80" s="44" t="s">
        <v>251</v>
      </c>
      <c r="C80" s="51" t="s">
        <v>245</v>
      </c>
      <c r="D80" s="47" t="s">
        <v>60</v>
      </c>
      <c r="E80" s="45">
        <v>2</v>
      </c>
      <c r="F80" s="63"/>
      <c r="G80" s="24">
        <f>F80*E80</f>
        <v>0</v>
      </c>
      <c r="H80" s="12"/>
      <c r="I80" s="25"/>
      <c r="J80" s="73"/>
      <c r="K80" s="181"/>
    </row>
    <row r="81" spans="1:11" s="46" customFormat="1" ht="22.5">
      <c r="A81" s="44" t="s">
        <v>65</v>
      </c>
      <c r="B81" s="44" t="s">
        <v>252</v>
      </c>
      <c r="C81" s="51" t="s">
        <v>244</v>
      </c>
      <c r="D81" s="47" t="s">
        <v>60</v>
      </c>
      <c r="E81" s="45">
        <v>1</v>
      </c>
      <c r="F81" s="63"/>
      <c r="G81" s="24">
        <f>F81*E81</f>
        <v>0</v>
      </c>
      <c r="H81" s="12"/>
      <c r="I81" s="25"/>
      <c r="J81" s="73"/>
      <c r="K81" s="181"/>
    </row>
    <row r="82" spans="1:11" s="46" customFormat="1" ht="33.75">
      <c r="A82" s="44" t="s">
        <v>66</v>
      </c>
      <c r="B82" s="44" t="s">
        <v>246</v>
      </c>
      <c r="C82" s="51" t="s">
        <v>249</v>
      </c>
      <c r="D82" s="47" t="s">
        <v>60</v>
      </c>
      <c r="E82" s="45">
        <v>4</v>
      </c>
      <c r="F82" s="63"/>
      <c r="G82" s="24">
        <f>F82*E82</f>
        <v>0</v>
      </c>
      <c r="H82" s="12"/>
      <c r="I82" s="25"/>
      <c r="J82" s="73"/>
      <c r="K82" s="181"/>
    </row>
    <row r="83" spans="1:11" s="46" customFormat="1" ht="33.75">
      <c r="A83" s="44" t="s">
        <v>67</v>
      </c>
      <c r="B83" s="44" t="s">
        <v>247</v>
      </c>
      <c r="C83" s="51" t="s">
        <v>248</v>
      </c>
      <c r="D83" s="47" t="s">
        <v>60</v>
      </c>
      <c r="E83" s="45">
        <v>2</v>
      </c>
      <c r="F83" s="63"/>
      <c r="G83" s="24">
        <f>F83*E83</f>
        <v>0</v>
      </c>
      <c r="H83" s="12"/>
      <c r="I83" s="25"/>
      <c r="J83" s="73"/>
      <c r="K83" s="181"/>
    </row>
    <row r="84" spans="1:11" s="46" customFormat="1" ht="15">
      <c r="A84" s="44" t="s">
        <v>68</v>
      </c>
      <c r="B84" s="44">
        <v>72117</v>
      </c>
      <c r="C84" s="51" t="s">
        <v>250</v>
      </c>
      <c r="D84" s="47" t="s">
        <v>12</v>
      </c>
      <c r="E84" s="45">
        <v>1.6</v>
      </c>
      <c r="F84" s="63"/>
      <c r="G84" s="24">
        <f>F84*E84</f>
        <v>0</v>
      </c>
      <c r="H84" s="12"/>
      <c r="I84" s="25"/>
      <c r="J84" s="73"/>
      <c r="K84" s="181"/>
    </row>
    <row r="85" spans="1:11" ht="15">
      <c r="A85" s="26"/>
      <c r="B85" s="28"/>
      <c r="C85" s="27"/>
      <c r="D85" s="28"/>
      <c r="E85" s="187" t="s">
        <v>69</v>
      </c>
      <c r="F85" s="188"/>
      <c r="G85" s="29">
        <f>SUM(G80:H84)</f>
        <v>0</v>
      </c>
      <c r="J85" s="74"/>
      <c r="K85" s="179"/>
    </row>
    <row r="86" spans="1:11" ht="15.75" thickBot="1">
      <c r="A86" s="30"/>
      <c r="B86" s="30"/>
      <c r="C86" s="31"/>
      <c r="D86" s="30"/>
      <c r="E86" s="32"/>
      <c r="F86" s="32"/>
      <c r="G86" s="32"/>
      <c r="K86" s="179"/>
    </row>
    <row r="87" spans="1:11" ht="15.75" thickBot="1">
      <c r="A87" s="13">
        <v>9</v>
      </c>
      <c r="B87" s="33"/>
      <c r="C87" s="17" t="s">
        <v>63</v>
      </c>
      <c r="D87" s="18"/>
      <c r="E87" s="19"/>
      <c r="F87" s="19"/>
      <c r="G87" s="20"/>
      <c r="K87" s="179"/>
    </row>
    <row r="88" spans="1:11" ht="15">
      <c r="A88" s="21" t="s">
        <v>71</v>
      </c>
      <c r="B88" s="21">
        <v>87869</v>
      </c>
      <c r="C88" s="54" t="s">
        <v>340</v>
      </c>
      <c r="D88" s="47" t="s">
        <v>12</v>
      </c>
      <c r="E88" s="45">
        <v>803.09</v>
      </c>
      <c r="F88" s="63"/>
      <c r="G88" s="24">
        <f>F88*E88</f>
        <v>0</v>
      </c>
      <c r="I88" s="25"/>
      <c r="J88" s="73"/>
      <c r="K88" s="179"/>
    </row>
    <row r="89" spans="1:11" ht="15">
      <c r="A89" s="21" t="s">
        <v>72</v>
      </c>
      <c r="B89" s="21">
        <v>87882</v>
      </c>
      <c r="C89" s="51" t="s">
        <v>341</v>
      </c>
      <c r="D89" s="47" t="s">
        <v>12</v>
      </c>
      <c r="E89" s="45">
        <v>84.33</v>
      </c>
      <c r="F89" s="63"/>
      <c r="G89" s="24">
        <f>F89*E89</f>
        <v>0</v>
      </c>
      <c r="I89" s="25"/>
      <c r="J89" s="73"/>
      <c r="K89" s="179"/>
    </row>
    <row r="90" spans="1:11" ht="22.5">
      <c r="A90" s="21" t="s">
        <v>73</v>
      </c>
      <c r="B90" s="21">
        <v>87554</v>
      </c>
      <c r="C90" s="51" t="s">
        <v>339</v>
      </c>
      <c r="D90" s="47" t="s">
        <v>12</v>
      </c>
      <c r="E90" s="45">
        <v>743.93</v>
      </c>
      <c r="F90" s="63"/>
      <c r="G90" s="24">
        <f>F90*E90</f>
        <v>0</v>
      </c>
      <c r="I90" s="25"/>
      <c r="J90" s="73"/>
      <c r="K90" s="179"/>
    </row>
    <row r="91" spans="1:11" ht="15">
      <c r="A91" s="21" t="s">
        <v>75</v>
      </c>
      <c r="B91" s="44">
        <v>75481</v>
      </c>
      <c r="C91" s="51" t="s">
        <v>393</v>
      </c>
      <c r="D91" s="47" t="s">
        <v>12</v>
      </c>
      <c r="E91" s="45">
        <v>529.37</v>
      </c>
      <c r="F91" s="63"/>
      <c r="G91" s="24">
        <f>F91*E91</f>
        <v>0</v>
      </c>
      <c r="I91" s="25"/>
      <c r="J91" s="73"/>
      <c r="K91" s="179"/>
    </row>
    <row r="92" spans="1:11" ht="15">
      <c r="A92" s="170" t="s">
        <v>415</v>
      </c>
      <c r="B92" s="44"/>
      <c r="C92" s="172" t="s">
        <v>333</v>
      </c>
      <c r="D92" s="176"/>
      <c r="E92" s="167"/>
      <c r="F92" s="168"/>
      <c r="G92" s="169"/>
      <c r="I92" s="25"/>
      <c r="J92" s="73"/>
      <c r="K92" s="179"/>
    </row>
    <row r="93" spans="1:11" ht="15">
      <c r="A93" s="21" t="s">
        <v>416</v>
      </c>
      <c r="B93" s="44">
        <v>87869</v>
      </c>
      <c r="C93" s="54" t="s">
        <v>338</v>
      </c>
      <c r="D93" s="44" t="s">
        <v>12</v>
      </c>
      <c r="E93" s="49">
        <v>140.33</v>
      </c>
      <c r="F93" s="165"/>
      <c r="G93" s="166">
        <f aca="true" t="shared" si="0" ref="G93:G99">F93*E93</f>
        <v>0</v>
      </c>
      <c r="I93" s="25"/>
      <c r="J93" s="73"/>
      <c r="K93" s="179"/>
    </row>
    <row r="94" spans="1:11" ht="22.5">
      <c r="A94" s="21" t="s">
        <v>417</v>
      </c>
      <c r="B94" s="47">
        <v>87554</v>
      </c>
      <c r="C94" s="51" t="s">
        <v>339</v>
      </c>
      <c r="D94" s="47" t="s">
        <v>12</v>
      </c>
      <c r="E94" s="45">
        <v>140.33</v>
      </c>
      <c r="F94" s="63"/>
      <c r="G94" s="24">
        <f t="shared" si="0"/>
        <v>0</v>
      </c>
      <c r="I94" s="25"/>
      <c r="J94" s="73"/>
      <c r="K94" s="179"/>
    </row>
    <row r="95" spans="1:11" ht="15">
      <c r="A95" s="21" t="s">
        <v>418</v>
      </c>
      <c r="B95" s="47">
        <v>75481</v>
      </c>
      <c r="C95" s="51" t="s">
        <v>392</v>
      </c>
      <c r="D95" s="161" t="s">
        <v>12</v>
      </c>
      <c r="E95" s="162">
        <v>140.33</v>
      </c>
      <c r="F95" s="163"/>
      <c r="G95" s="164">
        <f t="shared" si="0"/>
        <v>0</v>
      </c>
      <c r="I95" s="25"/>
      <c r="J95" s="73"/>
      <c r="K95" s="179"/>
    </row>
    <row r="96" spans="1:11" ht="15">
      <c r="A96" s="170" t="s">
        <v>419</v>
      </c>
      <c r="B96" s="21"/>
      <c r="C96" s="172" t="s">
        <v>334</v>
      </c>
      <c r="D96" s="176"/>
      <c r="E96" s="167"/>
      <c r="F96" s="168"/>
      <c r="G96" s="169"/>
      <c r="I96" s="25"/>
      <c r="J96" s="73"/>
      <c r="K96" s="179"/>
    </row>
    <row r="97" spans="1:11" ht="22.5">
      <c r="A97" s="21" t="s">
        <v>420</v>
      </c>
      <c r="B97" s="47">
        <v>87273</v>
      </c>
      <c r="C97" s="51" t="s">
        <v>391</v>
      </c>
      <c r="D97" s="44" t="s">
        <v>12</v>
      </c>
      <c r="E97" s="49">
        <v>210.5</v>
      </c>
      <c r="F97" s="165"/>
      <c r="G97" s="166">
        <f t="shared" si="0"/>
        <v>0</v>
      </c>
      <c r="I97" s="25"/>
      <c r="J97" s="73"/>
      <c r="K97" s="179"/>
    </row>
    <row r="98" spans="1:11" ht="22.5">
      <c r="A98" s="21" t="s">
        <v>421</v>
      </c>
      <c r="B98" s="47">
        <v>87265</v>
      </c>
      <c r="C98" s="157" t="s">
        <v>337</v>
      </c>
      <c r="D98" s="47" t="s">
        <v>12</v>
      </c>
      <c r="E98" s="45">
        <v>29.58</v>
      </c>
      <c r="F98" s="63"/>
      <c r="G98" s="24">
        <f t="shared" si="0"/>
        <v>0</v>
      </c>
      <c r="I98" s="25"/>
      <c r="J98" s="73"/>
      <c r="K98" s="179"/>
    </row>
    <row r="99" spans="1:11" ht="22.5">
      <c r="A99" s="21" t="s">
        <v>422</v>
      </c>
      <c r="B99" s="47">
        <v>87265</v>
      </c>
      <c r="C99" s="157" t="s">
        <v>336</v>
      </c>
      <c r="D99" s="47" t="s">
        <v>12</v>
      </c>
      <c r="E99" s="45">
        <v>18.18</v>
      </c>
      <c r="F99" s="63"/>
      <c r="G99" s="24">
        <f t="shared" si="0"/>
        <v>0</v>
      </c>
      <c r="I99" s="25"/>
      <c r="J99" s="73"/>
      <c r="K99" s="179"/>
    </row>
    <row r="100" spans="1:11" ht="22.5">
      <c r="A100" s="21" t="s">
        <v>423</v>
      </c>
      <c r="B100" s="47">
        <v>87265</v>
      </c>
      <c r="C100" s="157" t="s">
        <v>335</v>
      </c>
      <c r="D100" s="47" t="s">
        <v>12</v>
      </c>
      <c r="E100" s="45">
        <v>37.75</v>
      </c>
      <c r="F100" s="63"/>
      <c r="G100" s="24">
        <f>F100*E100</f>
        <v>0</v>
      </c>
      <c r="I100" s="25"/>
      <c r="J100" s="73"/>
      <c r="K100" s="179"/>
    </row>
    <row r="101" spans="1:11" ht="15">
      <c r="A101" s="26"/>
      <c r="B101" s="28"/>
      <c r="C101" s="27"/>
      <c r="D101" s="28"/>
      <c r="E101" s="187" t="s">
        <v>77</v>
      </c>
      <c r="F101" s="188"/>
      <c r="G101" s="29">
        <f>SUM(G88:G100)</f>
        <v>0</v>
      </c>
      <c r="J101" s="74"/>
      <c r="K101" s="179"/>
    </row>
    <row r="102" spans="1:11" ht="15.75" thickBot="1">
      <c r="A102" s="30"/>
      <c r="B102" s="30"/>
      <c r="C102" s="31"/>
      <c r="D102" s="30"/>
      <c r="E102" s="32"/>
      <c r="F102" s="32"/>
      <c r="G102" s="32"/>
      <c r="K102" s="179"/>
    </row>
    <row r="103" spans="1:11" ht="15.75" thickBot="1">
      <c r="A103" s="13">
        <v>10</v>
      </c>
      <c r="B103" s="33"/>
      <c r="C103" s="17" t="s">
        <v>70</v>
      </c>
      <c r="D103" s="18"/>
      <c r="E103" s="19"/>
      <c r="F103" s="19"/>
      <c r="G103" s="20"/>
      <c r="K103" s="179"/>
    </row>
    <row r="104" spans="1:12" ht="15">
      <c r="A104" s="21" t="s">
        <v>79</v>
      </c>
      <c r="B104" s="21" t="s">
        <v>389</v>
      </c>
      <c r="C104" s="51" t="s">
        <v>342</v>
      </c>
      <c r="D104" s="47" t="s">
        <v>22</v>
      </c>
      <c r="E104" s="45">
        <v>18.99</v>
      </c>
      <c r="F104" s="63"/>
      <c r="G104" s="24">
        <f>F104*E104</f>
        <v>0</v>
      </c>
      <c r="I104" s="25"/>
      <c r="J104" s="73"/>
      <c r="K104" s="179"/>
      <c r="L104" s="64"/>
    </row>
    <row r="105" spans="1:12" ht="22.5">
      <c r="A105" s="21" t="s">
        <v>80</v>
      </c>
      <c r="B105" s="21">
        <v>84212</v>
      </c>
      <c r="C105" s="157" t="s">
        <v>390</v>
      </c>
      <c r="D105" s="47" t="s">
        <v>12</v>
      </c>
      <c r="E105" s="45">
        <v>676.67</v>
      </c>
      <c r="F105" s="63"/>
      <c r="G105" s="24">
        <f>F105*E105</f>
        <v>0</v>
      </c>
      <c r="I105" s="25"/>
      <c r="J105" s="73"/>
      <c r="K105" s="179"/>
      <c r="L105" s="64"/>
    </row>
    <row r="106" spans="1:11" ht="15">
      <c r="A106" s="21" t="s">
        <v>81</v>
      </c>
      <c r="B106" s="21" t="s">
        <v>253</v>
      </c>
      <c r="C106" s="51" t="s">
        <v>74</v>
      </c>
      <c r="D106" s="47" t="s">
        <v>12</v>
      </c>
      <c r="E106" s="45">
        <v>195.4</v>
      </c>
      <c r="F106" s="63"/>
      <c r="G106" s="24">
        <f>F106*E106</f>
        <v>0</v>
      </c>
      <c r="I106" s="25"/>
      <c r="J106" s="73"/>
      <c r="K106" s="179"/>
    </row>
    <row r="107" spans="1:11" ht="22.5">
      <c r="A107" s="21" t="s">
        <v>82</v>
      </c>
      <c r="B107" s="21">
        <v>87251</v>
      </c>
      <c r="C107" s="157" t="s">
        <v>343</v>
      </c>
      <c r="D107" s="47" t="s">
        <v>12</v>
      </c>
      <c r="E107" s="45">
        <v>62.5</v>
      </c>
      <c r="F107" s="63"/>
      <c r="G107" s="24">
        <f>F107*E107</f>
        <v>0</v>
      </c>
      <c r="I107" s="25"/>
      <c r="J107" s="73"/>
      <c r="K107" s="179"/>
    </row>
    <row r="108" spans="1:11" ht="15">
      <c r="A108" s="26"/>
      <c r="B108" s="28"/>
      <c r="C108" s="27"/>
      <c r="D108" s="28"/>
      <c r="E108" s="187" t="s">
        <v>83</v>
      </c>
      <c r="F108" s="188"/>
      <c r="G108" s="29">
        <f>SUM(G104:G107)</f>
        <v>0</v>
      </c>
      <c r="J108" s="74"/>
      <c r="K108" s="179"/>
    </row>
    <row r="109" spans="1:11" ht="15.75" thickBot="1">
      <c r="A109" s="30"/>
      <c r="B109" s="30"/>
      <c r="C109" s="31"/>
      <c r="D109" s="30"/>
      <c r="E109" s="32"/>
      <c r="F109" s="32"/>
      <c r="G109" s="32"/>
      <c r="K109" s="179"/>
    </row>
    <row r="110" spans="1:11" ht="15.75" thickBot="1">
      <c r="A110" s="13">
        <v>11</v>
      </c>
      <c r="B110" s="33"/>
      <c r="C110" s="17" t="s">
        <v>78</v>
      </c>
      <c r="D110" s="18"/>
      <c r="E110" s="19"/>
      <c r="F110" s="19"/>
      <c r="G110" s="20"/>
      <c r="K110" s="179"/>
    </row>
    <row r="111" spans="1:11" ht="15">
      <c r="A111" s="21" t="s">
        <v>85</v>
      </c>
      <c r="B111" s="21" t="s">
        <v>388</v>
      </c>
      <c r="C111" s="157" t="s">
        <v>387</v>
      </c>
      <c r="D111" s="47" t="s">
        <v>12</v>
      </c>
      <c r="E111" s="45">
        <v>529.37</v>
      </c>
      <c r="F111" s="63"/>
      <c r="G111" s="24">
        <f aca="true" t="shared" si="1" ref="G111:G116">F111*E111</f>
        <v>0</v>
      </c>
      <c r="I111" s="25"/>
      <c r="J111" s="73"/>
      <c r="K111" s="179"/>
    </row>
    <row r="112" spans="1:11" ht="15">
      <c r="A112" s="21" t="s">
        <v>87</v>
      </c>
      <c r="B112" s="21">
        <v>88489</v>
      </c>
      <c r="C112" s="157" t="s">
        <v>345</v>
      </c>
      <c r="D112" s="47" t="s">
        <v>12</v>
      </c>
      <c r="E112" s="45">
        <v>445.04</v>
      </c>
      <c r="F112" s="63"/>
      <c r="G112" s="24">
        <f t="shared" si="1"/>
        <v>0</v>
      </c>
      <c r="I112" s="25"/>
      <c r="J112" s="73"/>
      <c r="K112" s="179"/>
    </row>
    <row r="113" spans="1:11" ht="15">
      <c r="A113" s="21" t="s">
        <v>89</v>
      </c>
      <c r="B113" s="21">
        <v>88487</v>
      </c>
      <c r="C113" s="157" t="s">
        <v>346</v>
      </c>
      <c r="D113" s="47" t="s">
        <v>12</v>
      </c>
      <c r="E113" s="45">
        <v>84.33</v>
      </c>
      <c r="F113" s="63"/>
      <c r="G113" s="24">
        <f t="shared" si="1"/>
        <v>0</v>
      </c>
      <c r="I113" s="25"/>
      <c r="J113" s="73"/>
      <c r="K113" s="179"/>
    </row>
    <row r="114" spans="1:11" ht="15">
      <c r="A114" s="21" t="s">
        <v>91</v>
      </c>
      <c r="B114" s="21">
        <v>72815</v>
      </c>
      <c r="C114" s="157" t="s">
        <v>347</v>
      </c>
      <c r="D114" s="47" t="s">
        <v>12</v>
      </c>
      <c r="E114" s="45">
        <v>483.4</v>
      </c>
      <c r="F114" s="63"/>
      <c r="G114" s="24">
        <f t="shared" si="1"/>
        <v>0</v>
      </c>
      <c r="I114" s="25"/>
      <c r="J114" s="73"/>
      <c r="K114" s="179"/>
    </row>
    <row r="115" spans="1:11" ht="15">
      <c r="A115" s="21" t="s">
        <v>93</v>
      </c>
      <c r="B115" s="21" t="s">
        <v>344</v>
      </c>
      <c r="C115" s="157" t="s">
        <v>348</v>
      </c>
      <c r="D115" s="47" t="s">
        <v>12</v>
      </c>
      <c r="E115" s="45">
        <v>558.25</v>
      </c>
      <c r="F115" s="63"/>
      <c r="G115" s="24">
        <f t="shared" si="1"/>
        <v>0</v>
      </c>
      <c r="I115" s="25"/>
      <c r="J115" s="73"/>
      <c r="K115" s="179"/>
    </row>
    <row r="116" spans="1:11" ht="15">
      <c r="A116" s="21" t="s">
        <v>95</v>
      </c>
      <c r="B116" s="21">
        <v>79460</v>
      </c>
      <c r="C116" s="157" t="s">
        <v>349</v>
      </c>
      <c r="D116" s="47" t="s">
        <v>12</v>
      </c>
      <c r="E116" s="45">
        <v>404.1</v>
      </c>
      <c r="F116" s="63"/>
      <c r="G116" s="24">
        <f t="shared" si="1"/>
        <v>0</v>
      </c>
      <c r="I116" s="25"/>
      <c r="J116" s="73"/>
      <c r="K116" s="179"/>
    </row>
    <row r="117" spans="1:11" ht="15">
      <c r="A117" s="26"/>
      <c r="B117" s="28"/>
      <c r="C117" s="27"/>
      <c r="D117" s="28"/>
      <c r="E117" s="187" t="s">
        <v>129</v>
      </c>
      <c r="F117" s="188"/>
      <c r="G117" s="29">
        <f>SUM(G111:H116)</f>
        <v>0</v>
      </c>
      <c r="J117" s="74"/>
      <c r="K117" s="179"/>
    </row>
    <row r="118" spans="1:11" ht="15.75" thickBot="1">
      <c r="A118" s="30"/>
      <c r="B118" s="30"/>
      <c r="C118" s="31"/>
      <c r="D118" s="30"/>
      <c r="E118" s="41"/>
      <c r="F118" s="42"/>
      <c r="G118" s="41"/>
      <c r="K118" s="179"/>
    </row>
    <row r="119" spans="1:11" ht="15.75" thickBot="1">
      <c r="A119" s="13">
        <v>12</v>
      </c>
      <c r="B119" s="33"/>
      <c r="C119" s="17" t="s">
        <v>84</v>
      </c>
      <c r="D119" s="18"/>
      <c r="E119" s="19"/>
      <c r="F119" s="19"/>
      <c r="G119" s="20"/>
      <c r="K119" s="179"/>
    </row>
    <row r="120" spans="1:11" s="46" customFormat="1" ht="15">
      <c r="A120" s="44" t="s">
        <v>131</v>
      </c>
      <c r="B120" s="44">
        <v>72786</v>
      </c>
      <c r="C120" s="51" t="s">
        <v>86</v>
      </c>
      <c r="D120" s="47" t="s">
        <v>17</v>
      </c>
      <c r="E120" s="45">
        <v>4</v>
      </c>
      <c r="F120" s="63"/>
      <c r="G120" s="24">
        <f aca="true" t="shared" si="2" ref="G120:G161">F120*E120</f>
        <v>0</v>
      </c>
      <c r="H120" s="12"/>
      <c r="I120" s="25"/>
      <c r="K120" s="181"/>
    </row>
    <row r="121" spans="1:11" s="46" customFormat="1" ht="15">
      <c r="A121" s="44" t="s">
        <v>133</v>
      </c>
      <c r="B121" s="44">
        <v>72784</v>
      </c>
      <c r="C121" s="54" t="s">
        <v>88</v>
      </c>
      <c r="D121" s="47" t="s">
        <v>17</v>
      </c>
      <c r="E121" s="45">
        <v>12</v>
      </c>
      <c r="F121" s="63"/>
      <c r="G121" s="24">
        <f t="shared" si="2"/>
        <v>0</v>
      </c>
      <c r="H121" s="12"/>
      <c r="I121" s="25"/>
      <c r="K121" s="181"/>
    </row>
    <row r="122" spans="1:11" s="46" customFormat="1" ht="15">
      <c r="A122" s="44" t="s">
        <v>135</v>
      </c>
      <c r="B122" s="44">
        <v>72785</v>
      </c>
      <c r="C122" s="54" t="s">
        <v>90</v>
      </c>
      <c r="D122" s="47" t="s">
        <v>17</v>
      </c>
      <c r="E122" s="45">
        <v>4</v>
      </c>
      <c r="F122" s="63"/>
      <c r="G122" s="24">
        <f t="shared" si="2"/>
        <v>0</v>
      </c>
      <c r="H122" s="12"/>
      <c r="I122" s="25"/>
      <c r="K122" s="181"/>
    </row>
    <row r="123" spans="1:11" s="46" customFormat="1" ht="15">
      <c r="A123" s="44" t="s">
        <v>137</v>
      </c>
      <c r="B123" s="44">
        <v>72787</v>
      </c>
      <c r="C123" s="51" t="s">
        <v>92</v>
      </c>
      <c r="D123" s="47" t="s">
        <v>17</v>
      </c>
      <c r="E123" s="45">
        <v>4</v>
      </c>
      <c r="F123" s="63"/>
      <c r="G123" s="24">
        <f t="shared" si="2"/>
        <v>0</v>
      </c>
      <c r="H123" s="12"/>
      <c r="I123" s="25"/>
      <c r="K123" s="181"/>
    </row>
    <row r="124" spans="1:11" s="46" customFormat="1" ht="15">
      <c r="A124" s="44" t="s">
        <v>139</v>
      </c>
      <c r="B124" s="44" t="s">
        <v>367</v>
      </c>
      <c r="C124" s="51" t="s">
        <v>94</v>
      </c>
      <c r="D124" s="47" t="s">
        <v>17</v>
      </c>
      <c r="E124" s="45">
        <v>2</v>
      </c>
      <c r="F124" s="63"/>
      <c r="G124" s="24">
        <f t="shared" si="2"/>
        <v>0</v>
      </c>
      <c r="H124" s="12"/>
      <c r="I124" s="25"/>
      <c r="J124" s="182"/>
      <c r="K124" s="181"/>
    </row>
    <row r="125" spans="1:11" s="46" customFormat="1" ht="15">
      <c r="A125" s="44" t="s">
        <v>141</v>
      </c>
      <c r="B125" s="44" t="s">
        <v>368</v>
      </c>
      <c r="C125" s="51" t="s">
        <v>96</v>
      </c>
      <c r="D125" s="47" t="s">
        <v>17</v>
      </c>
      <c r="E125" s="45">
        <v>4</v>
      </c>
      <c r="F125" s="63"/>
      <c r="G125" s="24">
        <f t="shared" si="2"/>
        <v>0</v>
      </c>
      <c r="H125" s="12"/>
      <c r="I125" s="25"/>
      <c r="J125" s="182"/>
      <c r="K125" s="181"/>
    </row>
    <row r="126" spans="1:12" s="46" customFormat="1" ht="15">
      <c r="A126" s="44" t="s">
        <v>142</v>
      </c>
      <c r="B126" s="44" t="s">
        <v>386</v>
      </c>
      <c r="C126" s="51" t="s">
        <v>385</v>
      </c>
      <c r="D126" s="47" t="s">
        <v>17</v>
      </c>
      <c r="E126" s="45">
        <v>1</v>
      </c>
      <c r="F126" s="63"/>
      <c r="G126" s="24">
        <f t="shared" si="2"/>
        <v>0</v>
      </c>
      <c r="H126" s="12"/>
      <c r="I126" s="25"/>
      <c r="J126" s="182"/>
      <c r="K126" s="180"/>
      <c r="L126" s="75"/>
    </row>
    <row r="127" spans="1:11" s="46" customFormat="1" ht="15">
      <c r="A127" s="44" t="s">
        <v>144</v>
      </c>
      <c r="B127" s="44" t="s">
        <v>366</v>
      </c>
      <c r="C127" s="51" t="s">
        <v>97</v>
      </c>
      <c r="D127" s="47" t="s">
        <v>17</v>
      </c>
      <c r="E127" s="45">
        <v>10</v>
      </c>
      <c r="F127" s="63"/>
      <c r="G127" s="24">
        <f t="shared" si="2"/>
        <v>0</v>
      </c>
      <c r="H127" s="12"/>
      <c r="I127" s="25"/>
      <c r="K127" s="181"/>
    </row>
    <row r="128" spans="1:11" s="46" customFormat="1" ht="15">
      <c r="A128" s="44" t="s">
        <v>145</v>
      </c>
      <c r="B128" s="44" t="s">
        <v>365</v>
      </c>
      <c r="C128" s="51" t="s">
        <v>98</v>
      </c>
      <c r="D128" s="47" t="s">
        <v>17</v>
      </c>
      <c r="E128" s="45">
        <v>3</v>
      </c>
      <c r="F128" s="63"/>
      <c r="G128" s="24">
        <f t="shared" si="2"/>
        <v>0</v>
      </c>
      <c r="H128" s="12"/>
      <c r="I128" s="25"/>
      <c r="K128" s="181"/>
    </row>
    <row r="129" spans="1:11" s="46" customFormat="1" ht="15">
      <c r="A129" s="44" t="s">
        <v>147</v>
      </c>
      <c r="B129" s="44" t="s">
        <v>364</v>
      </c>
      <c r="C129" s="51" t="s">
        <v>99</v>
      </c>
      <c r="D129" s="47" t="s">
        <v>17</v>
      </c>
      <c r="E129" s="45">
        <v>2</v>
      </c>
      <c r="F129" s="63"/>
      <c r="G129" s="24">
        <f t="shared" si="2"/>
        <v>0</v>
      </c>
      <c r="H129" s="12"/>
      <c r="I129" s="25"/>
      <c r="K129" s="181"/>
    </row>
    <row r="130" spans="1:11" s="46" customFormat="1" ht="15">
      <c r="A130" s="44" t="s">
        <v>149</v>
      </c>
      <c r="B130" s="44">
        <v>89362</v>
      </c>
      <c r="C130" s="51" t="s">
        <v>100</v>
      </c>
      <c r="D130" s="47" t="s">
        <v>17</v>
      </c>
      <c r="E130" s="45">
        <v>11</v>
      </c>
      <c r="F130" s="63"/>
      <c r="G130" s="24">
        <f t="shared" si="2"/>
        <v>0</v>
      </c>
      <c r="H130" s="12"/>
      <c r="I130" s="25"/>
      <c r="K130" s="181"/>
    </row>
    <row r="131" spans="1:11" s="46" customFormat="1" ht="15">
      <c r="A131" s="44" t="s">
        <v>151</v>
      </c>
      <c r="B131" s="44">
        <v>89367</v>
      </c>
      <c r="C131" s="51" t="s">
        <v>101</v>
      </c>
      <c r="D131" s="47" t="s">
        <v>17</v>
      </c>
      <c r="E131" s="45">
        <v>6</v>
      </c>
      <c r="F131" s="63"/>
      <c r="G131" s="24">
        <f t="shared" si="2"/>
        <v>0</v>
      </c>
      <c r="H131" s="12"/>
      <c r="I131" s="25"/>
      <c r="K131" s="181"/>
    </row>
    <row r="132" spans="1:11" s="46" customFormat="1" ht="15">
      <c r="A132" s="44" t="s">
        <v>152</v>
      </c>
      <c r="B132" s="44">
        <v>89501</v>
      </c>
      <c r="C132" s="51" t="s">
        <v>102</v>
      </c>
      <c r="D132" s="47" t="s">
        <v>17</v>
      </c>
      <c r="E132" s="45">
        <v>6</v>
      </c>
      <c r="F132" s="63"/>
      <c r="G132" s="24">
        <f t="shared" si="2"/>
        <v>0</v>
      </c>
      <c r="H132" s="12"/>
      <c r="I132" s="25"/>
      <c r="K132" s="181"/>
    </row>
    <row r="133" spans="1:11" s="46" customFormat="1" ht="15">
      <c r="A133" s="44" t="s">
        <v>154</v>
      </c>
      <c r="B133" s="44" t="s">
        <v>380</v>
      </c>
      <c r="C133" s="51" t="s">
        <v>103</v>
      </c>
      <c r="D133" s="47" t="s">
        <v>17</v>
      </c>
      <c r="E133" s="45">
        <v>4</v>
      </c>
      <c r="F133" s="63"/>
      <c r="G133" s="24">
        <f t="shared" si="2"/>
        <v>0</v>
      </c>
      <c r="H133" s="12"/>
      <c r="I133" s="25"/>
      <c r="K133" s="181"/>
    </row>
    <row r="134" spans="1:11" s="46" customFormat="1" ht="15">
      <c r="A134" s="44" t="s">
        <v>156</v>
      </c>
      <c r="B134" s="44">
        <v>20147</v>
      </c>
      <c r="C134" s="51" t="s">
        <v>104</v>
      </c>
      <c r="D134" s="47" t="s">
        <v>17</v>
      </c>
      <c r="E134" s="45">
        <v>16</v>
      </c>
      <c r="F134" s="63"/>
      <c r="G134" s="24">
        <f t="shared" si="2"/>
        <v>0</v>
      </c>
      <c r="H134" s="12"/>
      <c r="I134" s="25"/>
      <c r="K134" s="181"/>
    </row>
    <row r="135" spans="1:11" s="46" customFormat="1" ht="15">
      <c r="A135" s="44" t="s">
        <v>157</v>
      </c>
      <c r="B135" s="44" t="s">
        <v>384</v>
      </c>
      <c r="C135" s="51" t="s">
        <v>105</v>
      </c>
      <c r="D135" s="47" t="s">
        <v>17</v>
      </c>
      <c r="E135" s="45">
        <v>4</v>
      </c>
      <c r="F135" s="63"/>
      <c r="G135" s="24">
        <f t="shared" si="2"/>
        <v>0</v>
      </c>
      <c r="H135" s="12"/>
      <c r="I135" s="25"/>
      <c r="K135" s="181"/>
    </row>
    <row r="136" spans="1:11" s="46" customFormat="1" ht="15">
      <c r="A136" s="44" t="s">
        <v>158</v>
      </c>
      <c r="B136" s="44">
        <v>89389</v>
      </c>
      <c r="C136" s="51" t="s">
        <v>106</v>
      </c>
      <c r="D136" s="47" t="s">
        <v>17</v>
      </c>
      <c r="E136" s="45">
        <v>4</v>
      </c>
      <c r="F136" s="63"/>
      <c r="G136" s="24">
        <f t="shared" si="2"/>
        <v>0</v>
      </c>
      <c r="H136" s="12"/>
      <c r="I136" s="25"/>
      <c r="K136" s="181"/>
    </row>
    <row r="137" spans="1:11" s="46" customFormat="1" ht="15">
      <c r="A137" s="44" t="s">
        <v>159</v>
      </c>
      <c r="B137" s="44">
        <v>89385</v>
      </c>
      <c r="C137" s="51" t="s">
        <v>107</v>
      </c>
      <c r="D137" s="47" t="s">
        <v>17</v>
      </c>
      <c r="E137" s="45">
        <v>8</v>
      </c>
      <c r="F137" s="63"/>
      <c r="G137" s="24">
        <f t="shared" si="2"/>
        <v>0</v>
      </c>
      <c r="H137" s="12"/>
      <c r="I137" s="25"/>
      <c r="K137" s="181"/>
    </row>
    <row r="138" spans="1:11" s="46" customFormat="1" ht="15">
      <c r="A138" s="44" t="s">
        <v>424</v>
      </c>
      <c r="B138" s="44" t="s">
        <v>280</v>
      </c>
      <c r="C138" s="51" t="s">
        <v>108</v>
      </c>
      <c r="D138" s="47" t="s">
        <v>17</v>
      </c>
      <c r="E138" s="45">
        <v>2</v>
      </c>
      <c r="F138" s="63"/>
      <c r="G138" s="24">
        <f t="shared" si="2"/>
        <v>0</v>
      </c>
      <c r="H138" s="12"/>
      <c r="I138" s="25"/>
      <c r="K138" s="181"/>
    </row>
    <row r="139" spans="1:11" s="46" customFormat="1" ht="15">
      <c r="A139" s="44" t="s">
        <v>425</v>
      </c>
      <c r="B139" s="44" t="s">
        <v>279</v>
      </c>
      <c r="C139" s="51" t="s">
        <v>109</v>
      </c>
      <c r="D139" s="47" t="s">
        <v>17</v>
      </c>
      <c r="E139" s="45">
        <v>2</v>
      </c>
      <c r="F139" s="63"/>
      <c r="G139" s="24">
        <f t="shared" si="2"/>
        <v>0</v>
      </c>
      <c r="H139" s="12"/>
      <c r="I139" s="25"/>
      <c r="K139" s="181"/>
    </row>
    <row r="140" spans="1:11" s="46" customFormat="1" ht="15">
      <c r="A140" s="44" t="s">
        <v>426</v>
      </c>
      <c r="B140" s="44">
        <v>89986</v>
      </c>
      <c r="C140" s="51" t="s">
        <v>110</v>
      </c>
      <c r="D140" s="47" t="s">
        <v>17</v>
      </c>
      <c r="E140" s="45">
        <v>2</v>
      </c>
      <c r="F140" s="63"/>
      <c r="G140" s="24">
        <f t="shared" si="2"/>
        <v>0</v>
      </c>
      <c r="H140" s="12"/>
      <c r="I140" s="25"/>
      <c r="K140" s="181"/>
    </row>
    <row r="141" spans="1:11" s="46" customFormat="1" ht="15">
      <c r="A141" s="44" t="s">
        <v>427</v>
      </c>
      <c r="B141" s="44">
        <v>89987</v>
      </c>
      <c r="C141" s="51" t="s">
        <v>111</v>
      </c>
      <c r="D141" s="47" t="s">
        <v>17</v>
      </c>
      <c r="E141" s="45">
        <v>2</v>
      </c>
      <c r="F141" s="63"/>
      <c r="G141" s="24">
        <f t="shared" si="2"/>
        <v>0</v>
      </c>
      <c r="H141" s="12"/>
      <c r="I141" s="25"/>
      <c r="K141" s="181"/>
    </row>
    <row r="142" spans="1:11" s="46" customFormat="1" ht="15">
      <c r="A142" s="44" t="s">
        <v>428</v>
      </c>
      <c r="B142" s="44">
        <v>89985</v>
      </c>
      <c r="C142" s="51" t="s">
        <v>112</v>
      </c>
      <c r="D142" s="47" t="s">
        <v>17</v>
      </c>
      <c r="E142" s="45">
        <v>8</v>
      </c>
      <c r="F142" s="63"/>
      <c r="G142" s="24">
        <f t="shared" si="2"/>
        <v>0</v>
      </c>
      <c r="H142" s="12"/>
      <c r="I142" s="25"/>
      <c r="K142" s="181"/>
    </row>
    <row r="143" spans="1:11" s="46" customFormat="1" ht="15">
      <c r="A143" s="44" t="s">
        <v>429</v>
      </c>
      <c r="B143" s="44">
        <v>89395</v>
      </c>
      <c r="C143" s="51" t="s">
        <v>113</v>
      </c>
      <c r="D143" s="47" t="s">
        <v>17</v>
      </c>
      <c r="E143" s="45">
        <v>5</v>
      </c>
      <c r="F143" s="63"/>
      <c r="G143" s="24">
        <f t="shared" si="2"/>
        <v>0</v>
      </c>
      <c r="H143" s="12"/>
      <c r="I143" s="25"/>
      <c r="K143" s="181"/>
    </row>
    <row r="144" spans="1:11" s="46" customFormat="1" ht="15">
      <c r="A144" s="44" t="s">
        <v>430</v>
      </c>
      <c r="B144" s="44">
        <v>89623</v>
      </c>
      <c r="C144" s="51" t="s">
        <v>114</v>
      </c>
      <c r="D144" s="47" t="s">
        <v>17</v>
      </c>
      <c r="E144" s="45">
        <v>8</v>
      </c>
      <c r="F144" s="63"/>
      <c r="G144" s="24">
        <f t="shared" si="2"/>
        <v>0</v>
      </c>
      <c r="H144" s="12"/>
      <c r="I144" s="25"/>
      <c r="K144" s="181"/>
    </row>
    <row r="145" spans="1:11" s="46" customFormat="1" ht="15">
      <c r="A145" s="44" t="s">
        <v>431</v>
      </c>
      <c r="B145" s="44">
        <v>89625</v>
      </c>
      <c r="C145" s="51" t="s">
        <v>115</v>
      </c>
      <c r="D145" s="47" t="s">
        <v>17</v>
      </c>
      <c r="E145" s="45">
        <v>4</v>
      </c>
      <c r="F145" s="63"/>
      <c r="G145" s="24">
        <f t="shared" si="2"/>
        <v>0</v>
      </c>
      <c r="H145" s="12"/>
      <c r="I145" s="25"/>
      <c r="K145" s="181"/>
    </row>
    <row r="146" spans="1:11" s="46" customFormat="1" ht="15">
      <c r="A146" s="44" t="s">
        <v>432</v>
      </c>
      <c r="B146" s="44">
        <v>89400</v>
      </c>
      <c r="C146" s="51" t="s">
        <v>116</v>
      </c>
      <c r="D146" s="47" t="s">
        <v>17</v>
      </c>
      <c r="E146" s="45">
        <v>4</v>
      </c>
      <c r="F146" s="63"/>
      <c r="G146" s="24">
        <f t="shared" si="2"/>
        <v>0</v>
      </c>
      <c r="H146" s="12"/>
      <c r="I146" s="25"/>
      <c r="K146" s="181"/>
    </row>
    <row r="147" spans="1:11" s="46" customFormat="1" ht="15">
      <c r="A147" s="44" t="s">
        <v>433</v>
      </c>
      <c r="B147" s="44">
        <v>89626</v>
      </c>
      <c r="C147" s="51" t="s">
        <v>117</v>
      </c>
      <c r="D147" s="47" t="s">
        <v>17</v>
      </c>
      <c r="E147" s="45">
        <v>2</v>
      </c>
      <c r="F147" s="63"/>
      <c r="G147" s="24">
        <f t="shared" si="2"/>
        <v>0</v>
      </c>
      <c r="H147" s="12"/>
      <c r="I147" s="25"/>
      <c r="K147" s="181"/>
    </row>
    <row r="148" spans="1:11" s="46" customFormat="1" ht="15">
      <c r="A148" s="44" t="s">
        <v>434</v>
      </c>
      <c r="B148" s="44">
        <v>86906</v>
      </c>
      <c r="C148" s="51" t="s">
        <v>118</v>
      </c>
      <c r="D148" s="47" t="s">
        <v>17</v>
      </c>
      <c r="E148" s="45">
        <v>8</v>
      </c>
      <c r="F148" s="63"/>
      <c r="G148" s="24">
        <f t="shared" si="2"/>
        <v>0</v>
      </c>
      <c r="H148" s="12"/>
      <c r="I148" s="25"/>
      <c r="K148" s="181"/>
    </row>
    <row r="149" spans="1:11" s="46" customFormat="1" ht="15">
      <c r="A149" s="44" t="s">
        <v>435</v>
      </c>
      <c r="B149" s="44" t="s">
        <v>281</v>
      </c>
      <c r="C149" s="51" t="s">
        <v>119</v>
      </c>
      <c r="D149" s="47" t="s">
        <v>17</v>
      </c>
      <c r="E149" s="45">
        <v>1</v>
      </c>
      <c r="F149" s="63"/>
      <c r="G149" s="24">
        <f t="shared" si="2"/>
        <v>0</v>
      </c>
      <c r="H149" s="12"/>
      <c r="I149" s="25"/>
      <c r="K149" s="181"/>
    </row>
    <row r="150" spans="1:11" s="46" customFormat="1" ht="15">
      <c r="A150" s="44" t="s">
        <v>436</v>
      </c>
      <c r="B150" s="44">
        <v>89355</v>
      </c>
      <c r="C150" s="51" t="s">
        <v>120</v>
      </c>
      <c r="D150" s="47" t="s">
        <v>76</v>
      </c>
      <c r="E150" s="45">
        <v>12</v>
      </c>
      <c r="F150" s="63"/>
      <c r="G150" s="24">
        <f t="shared" si="2"/>
        <v>0</v>
      </c>
      <c r="H150" s="12"/>
      <c r="I150" s="25"/>
      <c r="K150" s="181"/>
    </row>
    <row r="151" spans="1:11" s="46" customFormat="1" ht="15">
      <c r="A151" s="44" t="s">
        <v>437</v>
      </c>
      <c r="B151" s="44">
        <v>89356</v>
      </c>
      <c r="C151" s="51" t="s">
        <v>121</v>
      </c>
      <c r="D151" s="47" t="s">
        <v>76</v>
      </c>
      <c r="E151" s="45">
        <v>42</v>
      </c>
      <c r="F151" s="63"/>
      <c r="G151" s="24">
        <f t="shared" si="2"/>
        <v>0</v>
      </c>
      <c r="H151" s="12"/>
      <c r="I151" s="25"/>
      <c r="K151" s="181"/>
    </row>
    <row r="152" spans="1:11" s="46" customFormat="1" ht="15">
      <c r="A152" s="44" t="s">
        <v>438</v>
      </c>
      <c r="B152" s="44">
        <v>89357</v>
      </c>
      <c r="C152" s="51" t="s">
        <v>122</v>
      </c>
      <c r="D152" s="47" t="s">
        <v>76</v>
      </c>
      <c r="E152" s="45">
        <v>28</v>
      </c>
      <c r="F152" s="63"/>
      <c r="G152" s="24">
        <f t="shared" si="2"/>
        <v>0</v>
      </c>
      <c r="H152" s="12"/>
      <c r="I152" s="25"/>
      <c r="K152" s="181"/>
    </row>
    <row r="153" spans="1:11" s="46" customFormat="1" ht="15">
      <c r="A153" s="44" t="s">
        <v>439</v>
      </c>
      <c r="B153" s="44">
        <v>89448</v>
      </c>
      <c r="C153" s="51" t="s">
        <v>123</v>
      </c>
      <c r="D153" s="47" t="s">
        <v>76</v>
      </c>
      <c r="E153" s="45">
        <v>14</v>
      </c>
      <c r="F153" s="63"/>
      <c r="G153" s="24">
        <f t="shared" si="2"/>
        <v>0</v>
      </c>
      <c r="H153" s="12"/>
      <c r="I153" s="25"/>
      <c r="K153" s="181"/>
    </row>
    <row r="154" spans="1:11" s="46" customFormat="1" ht="15">
      <c r="A154" s="44" t="s">
        <v>440</v>
      </c>
      <c r="B154" s="44">
        <v>89449</v>
      </c>
      <c r="C154" s="51" t="s">
        <v>124</v>
      </c>
      <c r="D154" s="47" t="s">
        <v>76</v>
      </c>
      <c r="E154" s="45">
        <v>36</v>
      </c>
      <c r="F154" s="63"/>
      <c r="G154" s="24">
        <f t="shared" si="2"/>
        <v>0</v>
      </c>
      <c r="H154" s="12"/>
      <c r="I154" s="25"/>
      <c r="K154" s="181"/>
    </row>
    <row r="155" spans="1:11" s="46" customFormat="1" ht="15">
      <c r="A155" s="44" t="s">
        <v>441</v>
      </c>
      <c r="B155" s="44" t="s">
        <v>363</v>
      </c>
      <c r="C155" s="51" t="s">
        <v>125</v>
      </c>
      <c r="D155" s="47" t="s">
        <v>17</v>
      </c>
      <c r="E155" s="45">
        <v>6</v>
      </c>
      <c r="F155" s="63"/>
      <c r="G155" s="24">
        <f t="shared" si="2"/>
        <v>0</v>
      </c>
      <c r="H155" s="12"/>
      <c r="I155" s="25"/>
      <c r="K155" s="181"/>
    </row>
    <row r="156" spans="1:11" s="46" customFormat="1" ht="15">
      <c r="A156" s="44" t="s">
        <v>442</v>
      </c>
      <c r="B156" s="44" t="s">
        <v>362</v>
      </c>
      <c r="C156" s="51" t="s">
        <v>126</v>
      </c>
      <c r="D156" s="47" t="s">
        <v>17</v>
      </c>
      <c r="E156" s="45">
        <v>2</v>
      </c>
      <c r="F156" s="63"/>
      <c r="G156" s="24">
        <f t="shared" si="2"/>
        <v>0</v>
      </c>
      <c r="H156" s="12"/>
      <c r="I156" s="25"/>
      <c r="K156" s="181"/>
    </row>
    <row r="157" spans="1:11" s="46" customFormat="1" ht="22.5">
      <c r="A157" s="44" t="s">
        <v>443</v>
      </c>
      <c r="B157" s="44">
        <v>9535</v>
      </c>
      <c r="C157" s="177" t="s">
        <v>356</v>
      </c>
      <c r="D157" s="47" t="s">
        <v>17</v>
      </c>
      <c r="E157" s="45">
        <v>6</v>
      </c>
      <c r="F157" s="63"/>
      <c r="G157" s="24">
        <f t="shared" si="2"/>
        <v>0</v>
      </c>
      <c r="H157" s="12"/>
      <c r="I157" s="25"/>
      <c r="K157" s="181"/>
    </row>
    <row r="158" spans="1:11" s="46" customFormat="1" ht="22.5">
      <c r="A158" s="44" t="s">
        <v>444</v>
      </c>
      <c r="B158" s="44">
        <v>86943</v>
      </c>
      <c r="C158" s="177" t="s">
        <v>355</v>
      </c>
      <c r="D158" s="47" t="s">
        <v>17</v>
      </c>
      <c r="E158" s="45">
        <v>2</v>
      </c>
      <c r="F158" s="63"/>
      <c r="G158" s="24">
        <f t="shared" si="2"/>
        <v>0</v>
      </c>
      <c r="H158" s="12"/>
      <c r="I158" s="25"/>
      <c r="K158" s="181"/>
    </row>
    <row r="159" spans="1:11" s="46" customFormat="1" ht="22.5">
      <c r="A159" s="44" t="s">
        <v>445</v>
      </c>
      <c r="B159" s="44">
        <v>86901</v>
      </c>
      <c r="C159" s="177" t="s">
        <v>354</v>
      </c>
      <c r="D159" s="47" t="s">
        <v>17</v>
      </c>
      <c r="E159" s="45">
        <v>6</v>
      </c>
      <c r="F159" s="63"/>
      <c r="G159" s="24">
        <f t="shared" si="2"/>
        <v>0</v>
      </c>
      <c r="H159" s="12"/>
      <c r="I159" s="25"/>
      <c r="K159" s="181"/>
    </row>
    <row r="160" spans="1:11" s="46" customFormat="1" ht="33.75">
      <c r="A160" s="44" t="s">
        <v>446</v>
      </c>
      <c r="B160" s="44">
        <v>6021</v>
      </c>
      <c r="C160" s="51" t="s">
        <v>127</v>
      </c>
      <c r="D160" s="47" t="s">
        <v>17</v>
      </c>
      <c r="E160" s="45">
        <v>2</v>
      </c>
      <c r="F160" s="63"/>
      <c r="G160" s="24">
        <f t="shared" si="2"/>
        <v>0</v>
      </c>
      <c r="H160" s="12"/>
      <c r="I160" s="25"/>
      <c r="K160" s="181"/>
    </row>
    <row r="161" spans="1:11" s="46" customFormat="1" ht="22.5">
      <c r="A161" s="44" t="s">
        <v>447</v>
      </c>
      <c r="B161" s="44">
        <v>6021</v>
      </c>
      <c r="C161" s="51" t="s">
        <v>128</v>
      </c>
      <c r="D161" s="47" t="s">
        <v>17</v>
      </c>
      <c r="E161" s="45">
        <v>4</v>
      </c>
      <c r="F161" s="63"/>
      <c r="G161" s="24">
        <f t="shared" si="2"/>
        <v>0</v>
      </c>
      <c r="H161" s="12"/>
      <c r="I161" s="25"/>
      <c r="K161" s="181"/>
    </row>
    <row r="162" spans="1:11" ht="15">
      <c r="A162" s="26"/>
      <c r="B162" s="28"/>
      <c r="C162" s="27"/>
      <c r="D162" s="28"/>
      <c r="E162" s="187" t="s">
        <v>161</v>
      </c>
      <c r="F162" s="188"/>
      <c r="G162" s="29">
        <f>SUM(G120:H161)</f>
        <v>0</v>
      </c>
      <c r="K162" s="179"/>
    </row>
    <row r="163" spans="1:11" ht="15.75" thickBot="1">
      <c r="A163" s="30"/>
      <c r="B163" s="30"/>
      <c r="C163" s="31"/>
      <c r="D163" s="30"/>
      <c r="E163" s="41"/>
      <c r="F163" s="42"/>
      <c r="G163" s="41"/>
      <c r="K163" s="179"/>
    </row>
    <row r="164" spans="1:11" ht="15.75" thickBot="1">
      <c r="A164" s="13">
        <v>13</v>
      </c>
      <c r="B164" s="33"/>
      <c r="C164" s="17" t="s">
        <v>130</v>
      </c>
      <c r="D164" s="18"/>
      <c r="E164" s="19"/>
      <c r="F164" s="19"/>
      <c r="G164" s="20"/>
      <c r="K164" s="179"/>
    </row>
    <row r="165" spans="1:11" s="46" customFormat="1" ht="15">
      <c r="A165" s="44" t="s">
        <v>163</v>
      </c>
      <c r="B165" s="44" t="s">
        <v>383</v>
      </c>
      <c r="C165" s="51" t="s">
        <v>132</v>
      </c>
      <c r="D165" s="44" t="s">
        <v>17</v>
      </c>
      <c r="E165" s="45">
        <v>5</v>
      </c>
      <c r="F165" s="63"/>
      <c r="G165" s="24">
        <f aca="true" t="shared" si="3" ref="G165:G181">F165*E165</f>
        <v>0</v>
      </c>
      <c r="H165" s="12"/>
      <c r="I165" s="25"/>
      <c r="K165" s="181"/>
    </row>
    <row r="166" spans="1:11" s="46" customFormat="1" ht="15">
      <c r="A166" s="44" t="s">
        <v>164</v>
      </c>
      <c r="B166" s="44" t="s">
        <v>282</v>
      </c>
      <c r="C166" s="51" t="s">
        <v>134</v>
      </c>
      <c r="D166" s="44" t="s">
        <v>17</v>
      </c>
      <c r="E166" s="45">
        <v>4</v>
      </c>
      <c r="F166" s="63"/>
      <c r="G166" s="24">
        <f t="shared" si="3"/>
        <v>0</v>
      </c>
      <c r="H166" s="12"/>
      <c r="I166" s="25"/>
      <c r="K166" s="181"/>
    </row>
    <row r="167" spans="1:11" s="46" customFormat="1" ht="15">
      <c r="A167" s="44" t="s">
        <v>371</v>
      </c>
      <c r="B167" s="44" t="s">
        <v>382</v>
      </c>
      <c r="C167" s="51" t="s">
        <v>136</v>
      </c>
      <c r="D167" s="44" t="s">
        <v>17</v>
      </c>
      <c r="E167" s="45">
        <v>6</v>
      </c>
      <c r="F167" s="63"/>
      <c r="G167" s="24">
        <f t="shared" si="3"/>
        <v>0</v>
      </c>
      <c r="H167" s="12"/>
      <c r="I167" s="25"/>
      <c r="K167" s="181"/>
    </row>
    <row r="168" spans="1:11" s="46" customFormat="1" ht="15">
      <c r="A168" s="44" t="s">
        <v>448</v>
      </c>
      <c r="B168" s="44" t="s">
        <v>381</v>
      </c>
      <c r="C168" s="51" t="s">
        <v>138</v>
      </c>
      <c r="D168" s="44" t="s">
        <v>17</v>
      </c>
      <c r="E168" s="45">
        <v>4</v>
      </c>
      <c r="F168" s="63"/>
      <c r="G168" s="24">
        <f t="shared" si="3"/>
        <v>0</v>
      </c>
      <c r="H168" s="12"/>
      <c r="I168" s="25"/>
      <c r="K168" s="181"/>
    </row>
    <row r="169" spans="1:11" s="46" customFormat="1" ht="15">
      <c r="A169" s="44" t="s">
        <v>449</v>
      </c>
      <c r="B169" s="44">
        <v>89728</v>
      </c>
      <c r="C169" s="51" t="s">
        <v>140</v>
      </c>
      <c r="D169" s="44" t="s">
        <v>17</v>
      </c>
      <c r="E169" s="45">
        <v>14</v>
      </c>
      <c r="F169" s="63"/>
      <c r="G169" s="24">
        <f t="shared" si="3"/>
        <v>0</v>
      </c>
      <c r="H169" s="12"/>
      <c r="I169" s="25"/>
      <c r="K169" s="181"/>
    </row>
    <row r="170" spans="1:11" s="46" customFormat="1" ht="15">
      <c r="A170" s="44" t="s">
        <v>450</v>
      </c>
      <c r="B170" s="44" t="s">
        <v>257</v>
      </c>
      <c r="C170" s="54" t="s">
        <v>255</v>
      </c>
      <c r="D170" s="44" t="s">
        <v>17</v>
      </c>
      <c r="E170" s="45">
        <v>1</v>
      </c>
      <c r="F170" s="63"/>
      <c r="G170" s="24">
        <f t="shared" si="3"/>
        <v>0</v>
      </c>
      <c r="H170" s="12"/>
      <c r="I170" s="25"/>
      <c r="K170" s="181"/>
    </row>
    <row r="171" spans="1:11" s="46" customFormat="1" ht="15">
      <c r="A171" s="44" t="s">
        <v>451</v>
      </c>
      <c r="B171" s="44">
        <v>89516</v>
      </c>
      <c r="C171" s="54" t="s">
        <v>143</v>
      </c>
      <c r="D171" s="44" t="s">
        <v>17</v>
      </c>
      <c r="E171" s="45">
        <v>7</v>
      </c>
      <c r="F171" s="63"/>
      <c r="G171" s="24">
        <f t="shared" si="3"/>
        <v>0</v>
      </c>
      <c r="H171" s="12"/>
      <c r="I171" s="25"/>
      <c r="K171" s="181"/>
    </row>
    <row r="172" spans="1:11" s="46" customFormat="1" ht="15">
      <c r="A172" s="44" t="s">
        <v>452</v>
      </c>
      <c r="B172" s="44">
        <v>89529</v>
      </c>
      <c r="C172" s="54" t="s">
        <v>146</v>
      </c>
      <c r="D172" s="44" t="s">
        <v>17</v>
      </c>
      <c r="E172" s="45">
        <v>6</v>
      </c>
      <c r="F172" s="63"/>
      <c r="G172" s="24">
        <f t="shared" si="3"/>
        <v>0</v>
      </c>
      <c r="H172" s="12"/>
      <c r="I172" s="25"/>
      <c r="K172" s="181"/>
    </row>
    <row r="173" spans="1:11" s="46" customFormat="1" ht="15">
      <c r="A173" s="44" t="s">
        <v>453</v>
      </c>
      <c r="B173" s="44">
        <v>89724</v>
      </c>
      <c r="C173" s="54" t="s">
        <v>148</v>
      </c>
      <c r="D173" s="44" t="s">
        <v>17</v>
      </c>
      <c r="E173" s="45">
        <v>10</v>
      </c>
      <c r="F173" s="63"/>
      <c r="G173" s="24">
        <f t="shared" si="3"/>
        <v>0</v>
      </c>
      <c r="H173" s="12"/>
      <c r="I173" s="25"/>
      <c r="K173" s="181"/>
    </row>
    <row r="174" spans="1:11" s="46" customFormat="1" ht="15">
      <c r="A174" s="44" t="s">
        <v>454</v>
      </c>
      <c r="B174" s="44">
        <v>89861</v>
      </c>
      <c r="C174" s="51" t="s">
        <v>150</v>
      </c>
      <c r="D174" s="44" t="s">
        <v>17</v>
      </c>
      <c r="E174" s="45">
        <v>5</v>
      </c>
      <c r="F174" s="63"/>
      <c r="G174" s="24">
        <f t="shared" si="3"/>
        <v>0</v>
      </c>
      <c r="H174" s="12"/>
      <c r="I174" s="25"/>
      <c r="K174" s="181"/>
    </row>
    <row r="175" spans="1:11" s="46" customFormat="1" ht="15">
      <c r="A175" s="44" t="s">
        <v>455</v>
      </c>
      <c r="B175" s="44">
        <v>89827</v>
      </c>
      <c r="C175" s="51" t="s">
        <v>153</v>
      </c>
      <c r="D175" s="44" t="s">
        <v>17</v>
      </c>
      <c r="E175" s="45">
        <v>6</v>
      </c>
      <c r="F175" s="63"/>
      <c r="G175" s="24">
        <f t="shared" si="3"/>
        <v>0</v>
      </c>
      <c r="H175" s="12"/>
      <c r="I175" s="25"/>
      <c r="K175" s="181"/>
    </row>
    <row r="176" spans="1:11" s="46" customFormat="1" ht="15">
      <c r="A176" s="44" t="s">
        <v>456</v>
      </c>
      <c r="B176" s="44" t="s">
        <v>361</v>
      </c>
      <c r="C176" s="51" t="s">
        <v>155</v>
      </c>
      <c r="D176" s="44" t="s">
        <v>17</v>
      </c>
      <c r="E176" s="45">
        <v>8</v>
      </c>
      <c r="F176" s="63"/>
      <c r="G176" s="24">
        <f t="shared" si="3"/>
        <v>0</v>
      </c>
      <c r="H176" s="12"/>
      <c r="I176" s="25"/>
      <c r="K176" s="181"/>
    </row>
    <row r="177" spans="1:11" s="46" customFormat="1" ht="15">
      <c r="A177" s="44" t="s">
        <v>457</v>
      </c>
      <c r="B177" s="44" t="s">
        <v>258</v>
      </c>
      <c r="C177" s="51" t="s">
        <v>256</v>
      </c>
      <c r="D177" s="44" t="s">
        <v>17</v>
      </c>
      <c r="E177" s="45">
        <v>1</v>
      </c>
      <c r="F177" s="63"/>
      <c r="G177" s="24">
        <f t="shared" si="3"/>
        <v>0</v>
      </c>
      <c r="H177" s="12"/>
      <c r="I177" s="25"/>
      <c r="K177" s="181"/>
    </row>
    <row r="178" spans="1:11" s="46" customFormat="1" ht="15">
      <c r="A178" s="44" t="s">
        <v>458</v>
      </c>
      <c r="B178" s="44">
        <v>89714</v>
      </c>
      <c r="C178" s="51" t="s">
        <v>375</v>
      </c>
      <c r="D178" s="47" t="s">
        <v>76</v>
      </c>
      <c r="E178" s="45">
        <v>35</v>
      </c>
      <c r="F178" s="63"/>
      <c r="G178" s="24">
        <f t="shared" si="3"/>
        <v>0</v>
      </c>
      <c r="H178" s="12"/>
      <c r="I178" s="25"/>
      <c r="K178" s="181"/>
    </row>
    <row r="179" spans="1:11" s="46" customFormat="1" ht="15">
      <c r="A179" s="44" t="s">
        <v>459</v>
      </c>
      <c r="B179" s="44">
        <v>89711</v>
      </c>
      <c r="C179" s="51" t="s">
        <v>376</v>
      </c>
      <c r="D179" s="47" t="s">
        <v>76</v>
      </c>
      <c r="E179" s="45">
        <v>20</v>
      </c>
      <c r="F179" s="63"/>
      <c r="G179" s="24">
        <f t="shared" si="3"/>
        <v>0</v>
      </c>
      <c r="H179" s="12"/>
      <c r="I179" s="25"/>
      <c r="K179" s="181"/>
    </row>
    <row r="180" spans="1:11" s="46" customFormat="1" ht="15">
      <c r="A180" s="44" t="s">
        <v>460</v>
      </c>
      <c r="B180" s="44">
        <v>89712</v>
      </c>
      <c r="C180" s="51" t="s">
        <v>377</v>
      </c>
      <c r="D180" s="47" t="s">
        <v>76</v>
      </c>
      <c r="E180" s="45">
        <v>17</v>
      </c>
      <c r="F180" s="63"/>
      <c r="G180" s="24">
        <f t="shared" si="3"/>
        <v>0</v>
      </c>
      <c r="H180" s="12"/>
      <c r="I180" s="25"/>
      <c r="K180" s="181"/>
    </row>
    <row r="181" spans="1:11" s="46" customFormat="1" ht="15">
      <c r="A181" s="44" t="s">
        <v>461</v>
      </c>
      <c r="B181" s="44" t="s">
        <v>374</v>
      </c>
      <c r="C181" s="51" t="s">
        <v>160</v>
      </c>
      <c r="D181" s="47" t="s">
        <v>17</v>
      </c>
      <c r="E181" s="45">
        <v>8</v>
      </c>
      <c r="F181" s="63"/>
      <c r="G181" s="24">
        <f t="shared" si="3"/>
        <v>0</v>
      </c>
      <c r="H181" s="12"/>
      <c r="I181" s="25"/>
      <c r="K181" s="181"/>
    </row>
    <row r="182" spans="1:11" s="46" customFormat="1" ht="15">
      <c r="A182" s="44" t="s">
        <v>462</v>
      </c>
      <c r="B182" s="44" t="s">
        <v>259</v>
      </c>
      <c r="C182" s="51" t="s">
        <v>254</v>
      </c>
      <c r="D182" s="47" t="s">
        <v>17</v>
      </c>
      <c r="E182" s="45">
        <v>1</v>
      </c>
      <c r="F182" s="63"/>
      <c r="G182" s="24">
        <f>F182*E182</f>
        <v>0</v>
      </c>
      <c r="H182" s="12"/>
      <c r="I182" s="25"/>
      <c r="K182" s="181"/>
    </row>
    <row r="183" spans="1:11" ht="15">
      <c r="A183" s="26"/>
      <c r="B183" s="28"/>
      <c r="C183" s="27"/>
      <c r="D183" s="28"/>
      <c r="E183" s="187" t="s">
        <v>165</v>
      </c>
      <c r="F183" s="188"/>
      <c r="G183" s="29">
        <f>SUM(G165:H182)</f>
        <v>0</v>
      </c>
      <c r="K183" s="179"/>
    </row>
    <row r="184" spans="1:11" ht="15.75" thickBot="1">
      <c r="A184" s="30"/>
      <c r="B184" s="30"/>
      <c r="C184" s="31"/>
      <c r="D184" s="30"/>
      <c r="E184" s="41"/>
      <c r="F184" s="42"/>
      <c r="G184" s="41"/>
      <c r="K184" s="179"/>
    </row>
    <row r="185" spans="1:11" ht="15.75" thickBot="1">
      <c r="A185" s="13">
        <v>14</v>
      </c>
      <c r="B185" s="33"/>
      <c r="C185" s="17" t="s">
        <v>162</v>
      </c>
      <c r="D185" s="18"/>
      <c r="E185" s="19"/>
      <c r="F185" s="19"/>
      <c r="G185" s="20"/>
      <c r="K185" s="179"/>
    </row>
    <row r="186" spans="1:11" ht="15">
      <c r="A186" s="21" t="s">
        <v>166</v>
      </c>
      <c r="B186" s="21" t="s">
        <v>360</v>
      </c>
      <c r="C186" s="51" t="s">
        <v>350</v>
      </c>
      <c r="D186" s="47" t="s">
        <v>22</v>
      </c>
      <c r="E186" s="45">
        <v>1.87</v>
      </c>
      <c r="F186" s="63"/>
      <c r="G186" s="24">
        <f>F186*E186</f>
        <v>0</v>
      </c>
      <c r="I186" s="25"/>
      <c r="K186" s="179"/>
    </row>
    <row r="187" spans="1:11" ht="15">
      <c r="A187" s="21" t="s">
        <v>168</v>
      </c>
      <c r="B187" s="21">
        <v>83688</v>
      </c>
      <c r="C187" s="51" t="s">
        <v>372</v>
      </c>
      <c r="D187" s="47" t="s">
        <v>76</v>
      </c>
      <c r="E187" s="45">
        <v>72</v>
      </c>
      <c r="F187" s="63"/>
      <c r="G187" s="24">
        <f>F187*E187</f>
        <v>0</v>
      </c>
      <c r="I187" s="25"/>
      <c r="K187" s="179"/>
    </row>
    <row r="188" spans="1:11" ht="15">
      <c r="A188" s="21" t="s">
        <v>170</v>
      </c>
      <c r="B188" s="21">
        <v>83623</v>
      </c>
      <c r="C188" s="51" t="s">
        <v>373</v>
      </c>
      <c r="D188" s="47" t="s">
        <v>76</v>
      </c>
      <c r="E188" s="45">
        <v>4.8</v>
      </c>
      <c r="F188" s="63"/>
      <c r="G188" s="24">
        <f>F188*E188</f>
        <v>0</v>
      </c>
      <c r="I188" s="25"/>
      <c r="K188" s="179"/>
    </row>
    <row r="189" spans="1:11" ht="15">
      <c r="A189" s="26"/>
      <c r="B189" s="28"/>
      <c r="C189" s="27"/>
      <c r="D189" s="28"/>
      <c r="E189" s="187" t="s">
        <v>196</v>
      </c>
      <c r="F189" s="188"/>
      <c r="G189" s="29">
        <f>SUM(G186:G188)</f>
        <v>0</v>
      </c>
      <c r="K189" s="179"/>
    </row>
    <row r="190" spans="1:11" ht="15.75" thickBot="1">
      <c r="A190" s="30"/>
      <c r="B190" s="30"/>
      <c r="C190" s="31"/>
      <c r="D190" s="30"/>
      <c r="E190" s="32"/>
      <c r="F190" s="32"/>
      <c r="G190" s="32"/>
      <c r="K190" s="179"/>
    </row>
    <row r="191" spans="1:11" ht="15.75" thickBot="1">
      <c r="A191" s="13">
        <v>15</v>
      </c>
      <c r="B191" s="33"/>
      <c r="C191" s="17" t="s">
        <v>231</v>
      </c>
      <c r="D191" s="18"/>
      <c r="E191" s="19"/>
      <c r="F191" s="19"/>
      <c r="G191" s="20"/>
      <c r="K191" s="179"/>
    </row>
    <row r="192" spans="1:11" s="46" customFormat="1" ht="15">
      <c r="A192" s="44" t="s">
        <v>198</v>
      </c>
      <c r="B192" s="44" t="s">
        <v>260</v>
      </c>
      <c r="C192" s="51" t="s">
        <v>167</v>
      </c>
      <c r="D192" s="47" t="s">
        <v>17</v>
      </c>
      <c r="E192" s="45">
        <v>5</v>
      </c>
      <c r="F192" s="63"/>
      <c r="G192" s="24">
        <f aca="true" t="shared" si="4" ref="G192:G220">F192*E192</f>
        <v>0</v>
      </c>
      <c r="H192" s="12"/>
      <c r="I192" s="25"/>
      <c r="K192" s="181"/>
    </row>
    <row r="193" spans="1:11" s="46" customFormat="1" ht="15">
      <c r="A193" s="44" t="s">
        <v>200</v>
      </c>
      <c r="B193" s="44" t="s">
        <v>261</v>
      </c>
      <c r="C193" s="51" t="s">
        <v>169</v>
      </c>
      <c r="D193" s="47" t="s">
        <v>17</v>
      </c>
      <c r="E193" s="45">
        <v>5</v>
      </c>
      <c r="F193" s="63"/>
      <c r="G193" s="24">
        <f t="shared" si="4"/>
        <v>0</v>
      </c>
      <c r="H193" s="12"/>
      <c r="I193" s="25"/>
      <c r="K193" s="181"/>
    </row>
    <row r="194" spans="1:12" s="46" customFormat="1" ht="15">
      <c r="A194" s="44" t="s">
        <v>202</v>
      </c>
      <c r="B194" s="44" t="s">
        <v>358</v>
      </c>
      <c r="C194" s="51" t="s">
        <v>171</v>
      </c>
      <c r="D194" s="47" t="s">
        <v>17</v>
      </c>
      <c r="E194" s="45">
        <v>4</v>
      </c>
      <c r="F194" s="63"/>
      <c r="G194" s="24">
        <f t="shared" si="4"/>
        <v>0</v>
      </c>
      <c r="H194" s="12"/>
      <c r="I194" s="25"/>
      <c r="K194" s="181"/>
      <c r="L194" s="48"/>
    </row>
    <row r="195" spans="1:11" s="46" customFormat="1" ht="15">
      <c r="A195" s="44" t="s">
        <v>204</v>
      </c>
      <c r="B195" s="44" t="s">
        <v>359</v>
      </c>
      <c r="C195" s="51" t="s">
        <v>172</v>
      </c>
      <c r="D195" s="47" t="s">
        <v>17</v>
      </c>
      <c r="E195" s="45">
        <v>1</v>
      </c>
      <c r="F195" s="63"/>
      <c r="G195" s="24">
        <f t="shared" si="4"/>
        <v>0</v>
      </c>
      <c r="H195" s="12"/>
      <c r="I195" s="25"/>
      <c r="K195" s="181"/>
    </row>
    <row r="196" spans="1:11" s="46" customFormat="1" ht="15">
      <c r="A196" s="44" t="s">
        <v>206</v>
      </c>
      <c r="B196" s="44">
        <v>83387</v>
      </c>
      <c r="C196" s="51" t="s">
        <v>173</v>
      </c>
      <c r="D196" s="47" t="s">
        <v>17</v>
      </c>
      <c r="E196" s="45">
        <v>16</v>
      </c>
      <c r="F196" s="63"/>
      <c r="G196" s="24">
        <f t="shared" si="4"/>
        <v>0</v>
      </c>
      <c r="H196" s="12"/>
      <c r="I196" s="25"/>
      <c r="K196" s="181"/>
    </row>
    <row r="197" spans="1:11" s="46" customFormat="1" ht="15">
      <c r="A197" s="44" t="s">
        <v>207</v>
      </c>
      <c r="B197" s="44">
        <v>83438</v>
      </c>
      <c r="C197" s="51" t="s">
        <v>174</v>
      </c>
      <c r="D197" s="47" t="s">
        <v>17</v>
      </c>
      <c r="E197" s="45">
        <v>7</v>
      </c>
      <c r="F197" s="63"/>
      <c r="G197" s="24">
        <f t="shared" si="4"/>
        <v>0</v>
      </c>
      <c r="H197" s="12"/>
      <c r="I197" s="25"/>
      <c r="K197" s="181"/>
    </row>
    <row r="198" spans="1:11" s="46" customFormat="1" ht="33.75">
      <c r="A198" s="44" t="s">
        <v>463</v>
      </c>
      <c r="B198" s="44" t="s">
        <v>262</v>
      </c>
      <c r="C198" s="51" t="s">
        <v>175</v>
      </c>
      <c r="D198" s="47" t="s">
        <v>76</v>
      </c>
      <c r="E198" s="45">
        <v>190</v>
      </c>
      <c r="F198" s="63"/>
      <c r="G198" s="24">
        <f t="shared" si="4"/>
        <v>0</v>
      </c>
      <c r="H198" s="12"/>
      <c r="I198" s="25"/>
      <c r="K198" s="181"/>
    </row>
    <row r="199" spans="1:11" s="46" customFormat="1" ht="33.75">
      <c r="A199" s="44" t="s">
        <v>464</v>
      </c>
      <c r="B199" s="44" t="s">
        <v>263</v>
      </c>
      <c r="C199" s="51" t="s">
        <v>176</v>
      </c>
      <c r="D199" s="47" t="s">
        <v>76</v>
      </c>
      <c r="E199" s="45">
        <v>820</v>
      </c>
      <c r="F199" s="63"/>
      <c r="G199" s="24">
        <f t="shared" si="4"/>
        <v>0</v>
      </c>
      <c r="H199" s="12"/>
      <c r="I199" s="25"/>
      <c r="K199" s="181"/>
    </row>
    <row r="200" spans="1:11" s="46" customFormat="1" ht="33.75">
      <c r="A200" s="44" t="s">
        <v>465</v>
      </c>
      <c r="B200" s="44" t="s">
        <v>264</v>
      </c>
      <c r="C200" s="51" t="s">
        <v>177</v>
      </c>
      <c r="D200" s="47" t="s">
        <v>76</v>
      </c>
      <c r="E200" s="45">
        <v>14</v>
      </c>
      <c r="F200" s="63"/>
      <c r="G200" s="24">
        <f t="shared" si="4"/>
        <v>0</v>
      </c>
      <c r="H200" s="12"/>
      <c r="I200" s="25"/>
      <c r="K200" s="181"/>
    </row>
    <row r="201" spans="1:11" s="46" customFormat="1" ht="33.75">
      <c r="A201" s="44" t="s">
        <v>466</v>
      </c>
      <c r="B201" s="44" t="s">
        <v>351</v>
      </c>
      <c r="C201" s="51" t="s">
        <v>191</v>
      </c>
      <c r="D201" s="47" t="s">
        <v>76</v>
      </c>
      <c r="E201" s="45">
        <v>41</v>
      </c>
      <c r="F201" s="63"/>
      <c r="G201" s="24">
        <f t="shared" si="4"/>
        <v>0</v>
      </c>
      <c r="H201" s="12"/>
      <c r="I201" s="25"/>
      <c r="K201" s="181"/>
    </row>
    <row r="202" spans="1:11" s="46" customFormat="1" ht="15">
      <c r="A202" s="44" t="s">
        <v>467</v>
      </c>
      <c r="B202" s="44">
        <v>83540</v>
      </c>
      <c r="C202" s="51" t="s">
        <v>178</v>
      </c>
      <c r="D202" s="47" t="s">
        <v>17</v>
      </c>
      <c r="E202" s="45">
        <v>4</v>
      </c>
      <c r="F202" s="63"/>
      <c r="G202" s="24">
        <f t="shared" si="4"/>
        <v>0</v>
      </c>
      <c r="H202" s="12"/>
      <c r="I202" s="25"/>
      <c r="K202" s="181"/>
    </row>
    <row r="203" spans="1:11" s="46" customFormat="1" ht="15">
      <c r="A203" s="44" t="s">
        <v>468</v>
      </c>
      <c r="B203" s="44">
        <v>83566</v>
      </c>
      <c r="C203" s="51" t="s">
        <v>179</v>
      </c>
      <c r="D203" s="47" t="s">
        <v>17</v>
      </c>
      <c r="E203" s="45">
        <v>1</v>
      </c>
      <c r="F203" s="63"/>
      <c r="G203" s="24">
        <f t="shared" si="4"/>
        <v>0</v>
      </c>
      <c r="H203" s="12"/>
      <c r="I203" s="25"/>
      <c r="K203" s="181"/>
    </row>
    <row r="204" spans="1:11" s="46" customFormat="1" ht="15">
      <c r="A204" s="44" t="s">
        <v>469</v>
      </c>
      <c r="B204" s="44">
        <v>72331</v>
      </c>
      <c r="C204" s="51" t="s">
        <v>180</v>
      </c>
      <c r="D204" s="47" t="s">
        <v>17</v>
      </c>
      <c r="E204" s="45">
        <v>7</v>
      </c>
      <c r="F204" s="63"/>
      <c r="G204" s="24">
        <f t="shared" si="4"/>
        <v>0</v>
      </c>
      <c r="H204" s="12"/>
      <c r="I204" s="25"/>
      <c r="K204" s="181"/>
    </row>
    <row r="205" spans="1:11" s="46" customFormat="1" ht="15">
      <c r="A205" s="44" t="s">
        <v>470</v>
      </c>
      <c r="B205" s="44" t="s">
        <v>265</v>
      </c>
      <c r="C205" s="51" t="s">
        <v>181</v>
      </c>
      <c r="D205" s="47" t="s">
        <v>17</v>
      </c>
      <c r="E205" s="45">
        <v>5</v>
      </c>
      <c r="F205" s="63"/>
      <c r="G205" s="24">
        <f t="shared" si="4"/>
        <v>0</v>
      </c>
      <c r="H205" s="12"/>
      <c r="I205" s="25"/>
      <c r="K205" s="181"/>
    </row>
    <row r="206" spans="1:11" s="46" customFormat="1" ht="15">
      <c r="A206" s="44" t="s">
        <v>471</v>
      </c>
      <c r="B206" s="44" t="s">
        <v>266</v>
      </c>
      <c r="C206" s="51" t="s">
        <v>192</v>
      </c>
      <c r="D206" s="47" t="s">
        <v>17</v>
      </c>
      <c r="E206" s="45">
        <v>5</v>
      </c>
      <c r="F206" s="63"/>
      <c r="G206" s="24">
        <f t="shared" si="4"/>
        <v>0</v>
      </c>
      <c r="H206" s="12"/>
      <c r="I206" s="25"/>
      <c r="K206" s="181"/>
    </row>
    <row r="207" spans="1:11" s="46" customFormat="1" ht="15">
      <c r="A207" s="44" t="s">
        <v>472</v>
      </c>
      <c r="B207" s="44" t="s">
        <v>266</v>
      </c>
      <c r="C207" s="51" t="s">
        <v>193</v>
      </c>
      <c r="D207" s="47" t="s">
        <v>17</v>
      </c>
      <c r="E207" s="45">
        <v>8</v>
      </c>
      <c r="F207" s="63"/>
      <c r="G207" s="24">
        <f t="shared" si="4"/>
        <v>0</v>
      </c>
      <c r="H207" s="12"/>
      <c r="I207" s="25"/>
      <c r="K207" s="181"/>
    </row>
    <row r="208" spans="1:11" s="46" customFormat="1" ht="15">
      <c r="A208" s="44" t="s">
        <v>473</v>
      </c>
      <c r="B208" s="44" t="s">
        <v>267</v>
      </c>
      <c r="C208" s="51" t="s">
        <v>268</v>
      </c>
      <c r="D208" s="47" t="s">
        <v>17</v>
      </c>
      <c r="E208" s="45">
        <v>2</v>
      </c>
      <c r="F208" s="63"/>
      <c r="G208" s="24">
        <f t="shared" si="4"/>
        <v>0</v>
      </c>
      <c r="H208" s="12"/>
      <c r="I208" s="25"/>
      <c r="K208" s="181"/>
    </row>
    <row r="209" spans="1:11" s="46" customFormat="1" ht="15">
      <c r="A209" s="44" t="s">
        <v>474</v>
      </c>
      <c r="B209" s="44" t="s">
        <v>270</v>
      </c>
      <c r="C209" s="51" t="s">
        <v>269</v>
      </c>
      <c r="D209" s="47" t="s">
        <v>17</v>
      </c>
      <c r="E209" s="45">
        <v>1</v>
      </c>
      <c r="F209" s="63"/>
      <c r="G209" s="24">
        <f t="shared" si="4"/>
        <v>0</v>
      </c>
      <c r="H209" s="12"/>
      <c r="I209" s="25"/>
      <c r="K209" s="181"/>
    </row>
    <row r="210" spans="1:11" s="46" customFormat="1" ht="15">
      <c r="A210" s="44" t="s">
        <v>475</v>
      </c>
      <c r="B210" s="44" t="s">
        <v>267</v>
      </c>
      <c r="C210" s="51" t="s">
        <v>194</v>
      </c>
      <c r="D210" s="47" t="s">
        <v>17</v>
      </c>
      <c r="E210" s="45">
        <v>1</v>
      </c>
      <c r="F210" s="63"/>
      <c r="G210" s="24">
        <f t="shared" si="4"/>
        <v>0</v>
      </c>
      <c r="H210" s="12"/>
      <c r="I210" s="25"/>
      <c r="K210" s="181"/>
    </row>
    <row r="211" spans="1:11" s="46" customFormat="1" ht="33.75">
      <c r="A211" s="44" t="s">
        <v>476</v>
      </c>
      <c r="B211" s="44">
        <v>83463</v>
      </c>
      <c r="C211" s="51" t="s">
        <v>195</v>
      </c>
      <c r="D211" s="47" t="s">
        <v>17</v>
      </c>
      <c r="E211" s="45">
        <v>2</v>
      </c>
      <c r="F211" s="63"/>
      <c r="G211" s="24">
        <f t="shared" si="4"/>
        <v>0</v>
      </c>
      <c r="H211" s="12"/>
      <c r="I211" s="25"/>
      <c r="K211" s="181"/>
    </row>
    <row r="212" spans="1:11" s="46" customFormat="1" ht="15">
      <c r="A212" s="44" t="s">
        <v>477</v>
      </c>
      <c r="B212" s="44">
        <v>72936</v>
      </c>
      <c r="C212" s="51" t="s">
        <v>182</v>
      </c>
      <c r="D212" s="47" t="s">
        <v>76</v>
      </c>
      <c r="E212" s="45">
        <v>18</v>
      </c>
      <c r="F212" s="63"/>
      <c r="G212" s="24">
        <f t="shared" si="4"/>
        <v>0</v>
      </c>
      <c r="H212" s="12"/>
      <c r="I212" s="25"/>
      <c r="K212" s="181"/>
    </row>
    <row r="213" spans="1:11" s="46" customFormat="1" ht="15">
      <c r="A213" s="44" t="s">
        <v>478</v>
      </c>
      <c r="B213" s="44">
        <v>72935</v>
      </c>
      <c r="C213" s="51" t="s">
        <v>183</v>
      </c>
      <c r="D213" s="47" t="s">
        <v>76</v>
      </c>
      <c r="E213" s="45">
        <v>28</v>
      </c>
      <c r="F213" s="63"/>
      <c r="G213" s="24">
        <f t="shared" si="4"/>
        <v>0</v>
      </c>
      <c r="H213" s="12"/>
      <c r="I213" s="25"/>
      <c r="K213" s="181"/>
    </row>
    <row r="214" spans="1:11" s="46" customFormat="1" ht="15">
      <c r="A214" s="44" t="s">
        <v>479</v>
      </c>
      <c r="B214" s="44">
        <v>55865</v>
      </c>
      <c r="C214" s="51" t="s">
        <v>184</v>
      </c>
      <c r="D214" s="47" t="s">
        <v>76</v>
      </c>
      <c r="E214" s="45">
        <v>18</v>
      </c>
      <c r="F214" s="63"/>
      <c r="G214" s="24">
        <f t="shared" si="4"/>
        <v>0</v>
      </c>
      <c r="H214" s="12"/>
      <c r="I214" s="25"/>
      <c r="K214" s="181"/>
    </row>
    <row r="215" spans="1:11" s="46" customFormat="1" ht="15">
      <c r="A215" s="44" t="s">
        <v>480</v>
      </c>
      <c r="B215" s="44">
        <v>72308</v>
      </c>
      <c r="C215" s="51" t="s">
        <v>185</v>
      </c>
      <c r="D215" s="47" t="s">
        <v>76</v>
      </c>
      <c r="E215" s="45">
        <v>82</v>
      </c>
      <c r="F215" s="63"/>
      <c r="G215" s="24">
        <f t="shared" si="4"/>
        <v>0</v>
      </c>
      <c r="H215" s="12"/>
      <c r="I215" s="25"/>
      <c r="K215" s="181"/>
    </row>
    <row r="216" spans="1:11" s="46" customFormat="1" ht="15">
      <c r="A216" s="44" t="s">
        <v>481</v>
      </c>
      <c r="B216" s="44">
        <v>72309</v>
      </c>
      <c r="C216" s="51" t="s">
        <v>186</v>
      </c>
      <c r="D216" s="47" t="s">
        <v>76</v>
      </c>
      <c r="E216" s="45">
        <v>13</v>
      </c>
      <c r="F216" s="63"/>
      <c r="G216" s="24">
        <f t="shared" si="4"/>
        <v>0</v>
      </c>
      <c r="H216" s="12"/>
      <c r="I216" s="25"/>
      <c r="K216" s="181"/>
    </row>
    <row r="217" spans="1:11" s="46" customFormat="1" ht="15">
      <c r="A217" s="44" t="s">
        <v>482</v>
      </c>
      <c r="B217" s="44">
        <v>72310</v>
      </c>
      <c r="C217" s="51" t="s">
        <v>187</v>
      </c>
      <c r="D217" s="47" t="s">
        <v>76</v>
      </c>
      <c r="E217" s="45">
        <v>30</v>
      </c>
      <c r="F217" s="63"/>
      <c r="G217" s="24">
        <f t="shared" si="4"/>
        <v>0</v>
      </c>
      <c r="H217" s="12"/>
      <c r="I217" s="25"/>
      <c r="K217" s="181"/>
    </row>
    <row r="218" spans="1:11" s="46" customFormat="1" ht="22.5">
      <c r="A218" s="44" t="s">
        <v>483</v>
      </c>
      <c r="B218" s="44" t="s">
        <v>272</v>
      </c>
      <c r="C218" s="51" t="s">
        <v>188</v>
      </c>
      <c r="D218" s="47" t="s">
        <v>17</v>
      </c>
      <c r="E218" s="45">
        <v>6</v>
      </c>
      <c r="F218" s="63"/>
      <c r="G218" s="24">
        <f t="shared" si="4"/>
        <v>0</v>
      </c>
      <c r="H218" s="12"/>
      <c r="I218" s="25"/>
      <c r="K218" s="181"/>
    </row>
    <row r="219" spans="1:11" s="46" customFormat="1" ht="22.5">
      <c r="A219" s="44" t="s">
        <v>484</v>
      </c>
      <c r="B219" s="44" t="s">
        <v>271</v>
      </c>
      <c r="C219" s="51" t="s">
        <v>189</v>
      </c>
      <c r="D219" s="47" t="s">
        <v>17</v>
      </c>
      <c r="E219" s="45">
        <v>1</v>
      </c>
      <c r="F219" s="63"/>
      <c r="G219" s="24">
        <f t="shared" si="4"/>
        <v>0</v>
      </c>
      <c r="H219" s="12"/>
      <c r="I219" s="25"/>
      <c r="K219" s="181"/>
    </row>
    <row r="220" spans="1:11" s="46" customFormat="1" ht="22.5">
      <c r="A220" s="44" t="s">
        <v>485</v>
      </c>
      <c r="B220" s="44" t="s">
        <v>273</v>
      </c>
      <c r="C220" s="51" t="s">
        <v>190</v>
      </c>
      <c r="D220" s="47" t="s">
        <v>17</v>
      </c>
      <c r="E220" s="45">
        <v>15</v>
      </c>
      <c r="F220" s="63"/>
      <c r="G220" s="24">
        <f t="shared" si="4"/>
        <v>0</v>
      </c>
      <c r="H220" s="12"/>
      <c r="I220" s="25"/>
      <c r="K220" s="181"/>
    </row>
    <row r="221" spans="1:11" ht="15">
      <c r="A221" s="26"/>
      <c r="B221" s="28"/>
      <c r="C221" s="27"/>
      <c r="D221" s="28"/>
      <c r="E221" s="187" t="s">
        <v>209</v>
      </c>
      <c r="F221" s="188"/>
      <c r="G221" s="29">
        <f>SUM(G192:G220)</f>
        <v>0</v>
      </c>
      <c r="K221" s="179"/>
    </row>
    <row r="222" spans="1:11" ht="15.75" thickBot="1">
      <c r="A222" s="30"/>
      <c r="B222" s="30"/>
      <c r="C222" s="31"/>
      <c r="D222" s="30"/>
      <c r="E222" s="41"/>
      <c r="F222" s="42"/>
      <c r="G222" s="41"/>
      <c r="K222" s="179"/>
    </row>
    <row r="223" spans="1:11" ht="15.75" thickBot="1">
      <c r="A223" s="13">
        <v>16</v>
      </c>
      <c r="B223" s="33"/>
      <c r="C223" s="17" t="s">
        <v>197</v>
      </c>
      <c r="D223" s="18"/>
      <c r="E223" s="19"/>
      <c r="F223" s="19"/>
      <c r="G223" s="20"/>
      <c r="K223" s="179"/>
    </row>
    <row r="224" spans="1:11" ht="15">
      <c r="A224" s="21" t="s">
        <v>211</v>
      </c>
      <c r="B224" s="21" t="s">
        <v>352</v>
      </c>
      <c r="C224" s="51" t="s">
        <v>199</v>
      </c>
      <c r="D224" s="47" t="s">
        <v>17</v>
      </c>
      <c r="E224" s="45">
        <v>5</v>
      </c>
      <c r="F224" s="63"/>
      <c r="G224" s="24">
        <f aca="true" t="shared" si="5" ref="G224:G229">F224*E224</f>
        <v>0</v>
      </c>
      <c r="I224" s="25"/>
      <c r="K224" s="179"/>
    </row>
    <row r="225" spans="1:11" ht="15">
      <c r="A225" s="21" t="s">
        <v>213</v>
      </c>
      <c r="B225" s="21">
        <v>72271</v>
      </c>
      <c r="C225" s="51" t="s">
        <v>201</v>
      </c>
      <c r="D225" s="47" t="s">
        <v>17</v>
      </c>
      <c r="E225" s="45">
        <v>12</v>
      </c>
      <c r="F225" s="63"/>
      <c r="G225" s="24">
        <f t="shared" si="5"/>
        <v>0</v>
      </c>
      <c r="I225" s="25"/>
      <c r="K225" s="179"/>
    </row>
    <row r="226" spans="1:11" ht="15">
      <c r="A226" s="21" t="s">
        <v>215</v>
      </c>
      <c r="B226" s="21">
        <v>72929</v>
      </c>
      <c r="C226" s="51" t="s">
        <v>203</v>
      </c>
      <c r="D226" s="47" t="s">
        <v>17</v>
      </c>
      <c r="E226" s="45">
        <v>20</v>
      </c>
      <c r="F226" s="63"/>
      <c r="G226" s="24">
        <f t="shared" si="5"/>
        <v>0</v>
      </c>
      <c r="I226" s="25"/>
      <c r="K226" s="179"/>
    </row>
    <row r="227" spans="1:11" ht="15">
      <c r="A227" s="21" t="s">
        <v>217</v>
      </c>
      <c r="B227" s="21">
        <v>68069</v>
      </c>
      <c r="C227" s="51" t="s">
        <v>205</v>
      </c>
      <c r="D227" s="47" t="s">
        <v>17</v>
      </c>
      <c r="E227" s="45">
        <v>5</v>
      </c>
      <c r="F227" s="63"/>
      <c r="G227" s="24">
        <f t="shared" si="5"/>
        <v>0</v>
      </c>
      <c r="I227" s="25"/>
      <c r="K227" s="179"/>
    </row>
    <row r="228" spans="1:11" ht="15">
      <c r="A228" s="21" t="s">
        <v>219</v>
      </c>
      <c r="B228" s="44" t="s">
        <v>370</v>
      </c>
      <c r="C228" s="51" t="s">
        <v>369</v>
      </c>
      <c r="D228" s="47" t="s">
        <v>76</v>
      </c>
      <c r="E228" s="45">
        <v>15</v>
      </c>
      <c r="F228" s="63"/>
      <c r="G228" s="24">
        <f t="shared" si="5"/>
        <v>0</v>
      </c>
      <c r="I228" s="25"/>
      <c r="K228" s="179"/>
    </row>
    <row r="229" spans="1:11" ht="15">
      <c r="A229" s="21" t="s">
        <v>221</v>
      </c>
      <c r="B229" s="21">
        <v>72260</v>
      </c>
      <c r="C229" s="51" t="s">
        <v>208</v>
      </c>
      <c r="D229" s="47" t="s">
        <v>17</v>
      </c>
      <c r="E229" s="45">
        <v>5</v>
      </c>
      <c r="F229" s="63"/>
      <c r="G229" s="24">
        <f t="shared" si="5"/>
        <v>0</v>
      </c>
      <c r="I229" s="25"/>
      <c r="K229" s="179"/>
    </row>
    <row r="230" spans="1:11" ht="15">
      <c r="A230" s="26"/>
      <c r="B230" s="28"/>
      <c r="C230" s="52"/>
      <c r="D230" s="53"/>
      <c r="E230" s="193" t="s">
        <v>230</v>
      </c>
      <c r="F230" s="194"/>
      <c r="G230" s="29">
        <f>SUM(G224:G229)</f>
        <v>0</v>
      </c>
      <c r="K230" s="179"/>
    </row>
    <row r="231" spans="1:11" ht="15.75" thickBot="1">
      <c r="A231" s="30"/>
      <c r="B231" s="30"/>
      <c r="C231" s="31"/>
      <c r="D231" s="30"/>
      <c r="E231" s="41"/>
      <c r="F231" s="42"/>
      <c r="G231" s="41"/>
      <c r="K231" s="179"/>
    </row>
    <row r="232" spans="1:11" ht="15.75" thickBot="1">
      <c r="A232" s="13">
        <v>17</v>
      </c>
      <c r="B232" s="33"/>
      <c r="C232" s="17" t="s">
        <v>210</v>
      </c>
      <c r="D232" s="18"/>
      <c r="E232" s="19"/>
      <c r="F232" s="19"/>
      <c r="G232" s="20"/>
      <c r="K232" s="179"/>
    </row>
    <row r="233" spans="1:11" ht="22.5">
      <c r="A233" s="21" t="s">
        <v>486</v>
      </c>
      <c r="B233" s="21" t="s">
        <v>353</v>
      </c>
      <c r="C233" s="51" t="s">
        <v>212</v>
      </c>
      <c r="D233" s="47" t="s">
        <v>12</v>
      </c>
      <c r="E233" s="45">
        <v>147</v>
      </c>
      <c r="F233" s="63"/>
      <c r="G233" s="24">
        <f aca="true" t="shared" si="6" ref="G233:G244">F233*E233</f>
        <v>0</v>
      </c>
      <c r="I233" s="25"/>
      <c r="K233" s="179"/>
    </row>
    <row r="234" spans="1:11" ht="22.5">
      <c r="A234" s="21" t="s">
        <v>487</v>
      </c>
      <c r="B234" s="21">
        <v>85188</v>
      </c>
      <c r="C234" s="51" t="s">
        <v>214</v>
      </c>
      <c r="D234" s="47" t="s">
        <v>17</v>
      </c>
      <c r="E234" s="45">
        <v>4</v>
      </c>
      <c r="F234" s="63"/>
      <c r="G234" s="24">
        <f t="shared" si="6"/>
        <v>0</v>
      </c>
      <c r="I234" s="25"/>
      <c r="K234" s="179"/>
    </row>
    <row r="235" spans="1:11" ht="22.5">
      <c r="A235" s="21" t="s">
        <v>488</v>
      </c>
      <c r="B235" s="21" t="s">
        <v>357</v>
      </c>
      <c r="C235" s="51" t="s">
        <v>216</v>
      </c>
      <c r="D235" s="47" t="s">
        <v>12</v>
      </c>
      <c r="E235" s="45">
        <v>2.5</v>
      </c>
      <c r="F235" s="63"/>
      <c r="G235" s="24">
        <f t="shared" si="6"/>
        <v>0</v>
      </c>
      <c r="I235" s="25"/>
      <c r="K235" s="179"/>
    </row>
    <row r="236" spans="1:11" ht="15">
      <c r="A236" s="21" t="s">
        <v>489</v>
      </c>
      <c r="B236" s="21" t="s">
        <v>274</v>
      </c>
      <c r="C236" s="51" t="s">
        <v>218</v>
      </c>
      <c r="D236" s="47" t="s">
        <v>76</v>
      </c>
      <c r="E236" s="45">
        <v>4.8</v>
      </c>
      <c r="F236" s="63"/>
      <c r="G236" s="24">
        <f t="shared" si="6"/>
        <v>0</v>
      </c>
      <c r="I236" s="25"/>
      <c r="K236" s="179"/>
    </row>
    <row r="237" spans="1:11" ht="22.5">
      <c r="A237" s="21" t="s">
        <v>490</v>
      </c>
      <c r="B237" s="21" t="s">
        <v>396</v>
      </c>
      <c r="C237" s="51" t="s">
        <v>220</v>
      </c>
      <c r="D237" s="47" t="s">
        <v>17</v>
      </c>
      <c r="E237" s="45">
        <v>2</v>
      </c>
      <c r="F237" s="63"/>
      <c r="G237" s="24">
        <f t="shared" si="6"/>
        <v>0</v>
      </c>
      <c r="I237" s="25"/>
      <c r="K237" s="179"/>
    </row>
    <row r="238" spans="1:11" s="46" customFormat="1" ht="22.5">
      <c r="A238" s="21" t="s">
        <v>491</v>
      </c>
      <c r="B238" s="21" t="s">
        <v>275</v>
      </c>
      <c r="C238" s="54" t="s">
        <v>222</v>
      </c>
      <c r="D238" s="44" t="s">
        <v>17</v>
      </c>
      <c r="E238" s="49">
        <v>8</v>
      </c>
      <c r="F238" s="63"/>
      <c r="G238" s="24">
        <f t="shared" si="6"/>
        <v>0</v>
      </c>
      <c r="H238" s="12"/>
      <c r="I238" s="25"/>
      <c r="K238" s="181"/>
    </row>
    <row r="239" spans="1:11" s="46" customFormat="1" ht="15">
      <c r="A239" s="21" t="s">
        <v>492</v>
      </c>
      <c r="B239" s="21">
        <v>85005</v>
      </c>
      <c r="C239" s="54" t="s">
        <v>223</v>
      </c>
      <c r="D239" s="44" t="s">
        <v>12</v>
      </c>
      <c r="E239" s="49">
        <v>4.5</v>
      </c>
      <c r="F239" s="63"/>
      <c r="G239" s="24">
        <f t="shared" si="6"/>
        <v>0</v>
      </c>
      <c r="H239" s="12"/>
      <c r="I239" s="25"/>
      <c r="K239" s="181"/>
    </row>
    <row r="240" spans="1:11" s="46" customFormat="1" ht="15">
      <c r="A240" s="21" t="s">
        <v>493</v>
      </c>
      <c r="B240" s="21" t="s">
        <v>278</v>
      </c>
      <c r="C240" s="54" t="s">
        <v>224</v>
      </c>
      <c r="D240" s="44" t="s">
        <v>225</v>
      </c>
      <c r="E240" s="49">
        <v>1</v>
      </c>
      <c r="F240" s="63"/>
      <c r="G240" s="24">
        <f t="shared" si="6"/>
        <v>0</v>
      </c>
      <c r="H240" s="12"/>
      <c r="I240" s="25"/>
      <c r="K240" s="181"/>
    </row>
    <row r="241" spans="1:11" s="46" customFormat="1" ht="15">
      <c r="A241" s="21" t="s">
        <v>494</v>
      </c>
      <c r="B241" s="21" t="s">
        <v>277</v>
      </c>
      <c r="C241" s="54" t="s">
        <v>226</v>
      </c>
      <c r="D241" s="44" t="s">
        <v>225</v>
      </c>
      <c r="E241" s="49">
        <v>1</v>
      </c>
      <c r="F241" s="63"/>
      <c r="G241" s="24">
        <f t="shared" si="6"/>
        <v>0</v>
      </c>
      <c r="H241" s="12"/>
      <c r="I241" s="25"/>
      <c r="K241" s="181"/>
    </row>
    <row r="242" spans="1:11" s="46" customFormat="1" ht="15">
      <c r="A242" s="21" t="s">
        <v>495</v>
      </c>
      <c r="B242" s="21" t="s">
        <v>276</v>
      </c>
      <c r="C242" s="54" t="s">
        <v>227</v>
      </c>
      <c r="D242" s="44" t="s">
        <v>225</v>
      </c>
      <c r="E242" s="49">
        <v>1</v>
      </c>
      <c r="F242" s="63"/>
      <c r="G242" s="24">
        <f t="shared" si="6"/>
        <v>0</v>
      </c>
      <c r="H242" s="12"/>
      <c r="I242" s="25"/>
      <c r="K242" s="181"/>
    </row>
    <row r="243" spans="1:11" s="46" customFormat="1" ht="15">
      <c r="A243" s="21" t="s">
        <v>496</v>
      </c>
      <c r="B243" s="21">
        <v>84161</v>
      </c>
      <c r="C243" s="54" t="s">
        <v>228</v>
      </c>
      <c r="D243" s="44" t="s">
        <v>76</v>
      </c>
      <c r="E243" s="49">
        <v>2.9</v>
      </c>
      <c r="F243" s="63"/>
      <c r="G243" s="24">
        <f t="shared" si="6"/>
        <v>0</v>
      </c>
      <c r="H243" s="12"/>
      <c r="I243" s="25"/>
      <c r="K243" s="181"/>
    </row>
    <row r="244" spans="1:11" ht="15">
      <c r="A244" s="21" t="s">
        <v>497</v>
      </c>
      <c r="B244" s="21">
        <v>9537</v>
      </c>
      <c r="C244" s="51" t="s">
        <v>229</v>
      </c>
      <c r="D244" s="47" t="s">
        <v>12</v>
      </c>
      <c r="E244" s="45">
        <v>861.56</v>
      </c>
      <c r="F244" s="63"/>
      <c r="G244" s="24">
        <f t="shared" si="6"/>
        <v>0</v>
      </c>
      <c r="I244" s="25"/>
      <c r="K244" s="179"/>
    </row>
    <row r="245" spans="1:11" ht="15">
      <c r="A245" s="26"/>
      <c r="B245" s="28"/>
      <c r="C245" s="27"/>
      <c r="D245" s="28"/>
      <c r="E245" s="187" t="s">
        <v>498</v>
      </c>
      <c r="F245" s="188"/>
      <c r="G245" s="29">
        <f>SUM(G233:H244)</f>
        <v>0</v>
      </c>
      <c r="K245" s="179"/>
    </row>
    <row r="246" spans="1:7" ht="13.5" thickBot="1">
      <c r="A246" s="16"/>
      <c r="B246" s="16"/>
      <c r="C246" s="16"/>
      <c r="D246" s="16"/>
      <c r="E246" s="50"/>
      <c r="F246" s="50"/>
      <c r="G246" s="50"/>
    </row>
    <row r="247" spans="1:7" ht="13.5" thickBot="1">
      <c r="A247" s="195" t="s">
        <v>499</v>
      </c>
      <c r="B247" s="196"/>
      <c r="C247" s="197"/>
      <c r="D247" s="197"/>
      <c r="E247" s="197"/>
      <c r="F247" s="197"/>
      <c r="G247" s="120">
        <f>SUM(G17,G25,G29,G45,G62,G72,G77,G85,G101,G108,G117,G162,G183,G189,G221,G230,G245)</f>
        <v>0</v>
      </c>
    </row>
    <row r="248" spans="1:7" ht="12.75">
      <c r="A248" s="66"/>
      <c r="B248" s="66"/>
      <c r="C248" s="69"/>
      <c r="D248" s="70"/>
      <c r="E248" s="67"/>
      <c r="F248" s="66"/>
      <c r="G248" s="66"/>
    </row>
  </sheetData>
  <sheetProtection/>
  <mergeCells count="21">
    <mergeCell ref="A247:F247"/>
    <mergeCell ref="E45:F45"/>
    <mergeCell ref="E62:F62"/>
    <mergeCell ref="E72:F72"/>
    <mergeCell ref="E189:F189"/>
    <mergeCell ref="E221:F221"/>
    <mergeCell ref="E117:F117"/>
    <mergeCell ref="E162:F162"/>
    <mergeCell ref="E183:F183"/>
    <mergeCell ref="E230:F230"/>
    <mergeCell ref="E245:F245"/>
    <mergeCell ref="F5:G5"/>
    <mergeCell ref="E85:F85"/>
    <mergeCell ref="E101:F101"/>
    <mergeCell ref="E108:F108"/>
    <mergeCell ref="E25:F25"/>
    <mergeCell ref="E77:F77"/>
    <mergeCell ref="E29:F29"/>
    <mergeCell ref="A9:G9"/>
    <mergeCell ref="A12:G12"/>
    <mergeCell ref="E17:F17"/>
  </mergeCells>
  <printOptions horizontalCentered="1"/>
  <pageMargins left="0.3937007874015748" right="0.2362204724409449" top="0.4724409448818898" bottom="0.4724409448818898" header="0.31496062992125984" footer="0.2362204724409449"/>
  <pageSetup horizontalDpi="600" verticalDpi="600" orientation="portrait" paperSize="9" scale="76" r:id="rId1"/>
  <headerFooter alignWithMargins="0">
    <oddFooter>&amp;L&amp;F&amp;C&amp;A&amp;R&amp;P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="120" zoomScaleNormal="120" zoomScalePageLayoutView="0" workbookViewId="0" topLeftCell="A1">
      <selection activeCell="Y6" sqref="Y6:Z6"/>
    </sheetView>
  </sheetViews>
  <sheetFormatPr defaultColWidth="9.140625" defaultRowHeight="12.75"/>
  <cols>
    <col min="1" max="1" width="5.7109375" style="81" customWidth="1"/>
    <col min="2" max="2" width="26.28125" style="81" customWidth="1"/>
    <col min="3" max="3" width="11.7109375" style="81" customWidth="1"/>
    <col min="4" max="4" width="9.57421875" style="81" customWidth="1"/>
    <col min="5" max="5" width="11.7109375" style="81" customWidth="1"/>
    <col min="6" max="6" width="7.00390625" style="81" customWidth="1"/>
    <col min="7" max="7" width="11.00390625" style="81" customWidth="1"/>
    <col min="8" max="8" width="7.57421875" style="81" customWidth="1"/>
    <col min="9" max="9" width="11.7109375" style="81" customWidth="1"/>
    <col min="10" max="10" width="7.140625" style="81" customWidth="1"/>
    <col min="11" max="11" width="10.7109375" style="81" customWidth="1"/>
    <col min="12" max="12" width="8.28125" style="81" customWidth="1"/>
    <col min="13" max="13" width="13.28125" style="81" customWidth="1"/>
    <col min="14" max="14" width="9.28125" style="81" customWidth="1"/>
    <col min="15" max="15" width="9.140625" style="81" customWidth="1"/>
    <col min="16" max="16" width="26.00390625" style="81" customWidth="1"/>
    <col min="17" max="17" width="11.7109375" style="81" customWidth="1"/>
    <col min="18" max="18" width="9.7109375" style="81" customWidth="1"/>
    <col min="19" max="19" width="13.28125" style="81" customWidth="1"/>
    <col min="20" max="20" width="9.28125" style="81" customWidth="1"/>
    <col min="21" max="21" width="13.28125" style="81" customWidth="1"/>
    <col min="22" max="22" width="9.28125" style="81" customWidth="1"/>
    <col min="23" max="23" width="13.28125" style="81" customWidth="1"/>
    <col min="24" max="24" width="9.28125" style="81" customWidth="1"/>
    <col min="25" max="25" width="13.28125" style="81" customWidth="1"/>
    <col min="26" max="26" width="9.28125" style="81" customWidth="1"/>
    <col min="27" max="16384" width="9.140625" style="81" customWidth="1"/>
  </cols>
  <sheetData>
    <row r="1" spans="1:26" ht="12.75" customHeight="1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14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</row>
    <row r="2" spans="1:26" ht="11.25" customHeigh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10"/>
      <c r="O2" s="217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9"/>
    </row>
    <row r="3" spans="1:26" ht="12" customHeight="1">
      <c r="A3" s="208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10"/>
      <c r="O3" s="217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9"/>
    </row>
    <row r="4" spans="1:26" s="78" customFormat="1" ht="12.75">
      <c r="A4" s="99"/>
      <c r="B4" s="56" t="s">
        <v>286</v>
      </c>
      <c r="C4" s="97" t="s">
        <v>287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99"/>
      <c r="P4" s="56" t="s">
        <v>286</v>
      </c>
      <c r="Q4" s="97" t="s">
        <v>287</v>
      </c>
      <c r="R4" s="136"/>
      <c r="S4" s="136"/>
      <c r="T4" s="136"/>
      <c r="U4" s="136"/>
      <c r="V4" s="136"/>
      <c r="W4" s="136"/>
      <c r="X4" s="136"/>
      <c r="Y4" s="136"/>
      <c r="Z4" s="137"/>
    </row>
    <row r="5" spans="1:26" s="78" customFormat="1" ht="12.75">
      <c r="A5" s="99"/>
      <c r="B5" s="56" t="s">
        <v>284</v>
      </c>
      <c r="C5" s="97" t="s">
        <v>285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99"/>
      <c r="P5" s="56" t="s">
        <v>284</v>
      </c>
      <c r="Q5" s="97" t="s">
        <v>285</v>
      </c>
      <c r="R5" s="108"/>
      <c r="S5" s="108"/>
      <c r="T5" s="108"/>
      <c r="U5" s="108"/>
      <c r="V5" s="108"/>
      <c r="W5" s="108"/>
      <c r="X5" s="108"/>
      <c r="Y5" s="108"/>
      <c r="Z5" s="109"/>
    </row>
    <row r="6" spans="1:26" s="78" customFormat="1" ht="12.75">
      <c r="A6" s="99"/>
      <c r="B6" s="56" t="s">
        <v>0</v>
      </c>
      <c r="C6" s="97" t="s">
        <v>232</v>
      </c>
      <c r="D6" s="108"/>
      <c r="E6" s="108"/>
      <c r="F6" s="108"/>
      <c r="G6" s="108"/>
      <c r="H6" s="108"/>
      <c r="I6" s="108"/>
      <c r="J6" s="108"/>
      <c r="K6" s="108"/>
      <c r="L6" s="108"/>
      <c r="M6" s="198"/>
      <c r="N6" s="199"/>
      <c r="O6" s="99"/>
      <c r="P6" s="56" t="s">
        <v>0</v>
      </c>
      <c r="Q6" s="97" t="s">
        <v>232</v>
      </c>
      <c r="R6" s="108"/>
      <c r="S6" s="108"/>
      <c r="T6" s="108"/>
      <c r="U6" s="108"/>
      <c r="V6" s="108"/>
      <c r="W6" s="108"/>
      <c r="X6" s="108"/>
      <c r="Y6" s="198"/>
      <c r="Z6" s="199"/>
    </row>
    <row r="7" spans="1:26" s="78" customFormat="1" ht="13.5" thickBot="1">
      <c r="A7" s="100"/>
      <c r="B7" s="57" t="s">
        <v>1</v>
      </c>
      <c r="C7" s="98" t="s">
        <v>235</v>
      </c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1"/>
      <c r="O7" s="100"/>
      <c r="P7" s="57" t="s">
        <v>1</v>
      </c>
      <c r="Q7" s="98" t="s">
        <v>235</v>
      </c>
      <c r="R7" s="110"/>
      <c r="S7" s="110"/>
      <c r="T7" s="110"/>
      <c r="U7" s="110"/>
      <c r="V7" s="110"/>
      <c r="W7" s="110"/>
      <c r="X7" s="110"/>
      <c r="Y7" s="110"/>
      <c r="Z7" s="111"/>
    </row>
    <row r="8" spans="1:26" s="78" customFormat="1" ht="13.5" thickBot="1">
      <c r="A8" s="108"/>
      <c r="B8" s="56"/>
      <c r="C8" s="112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56"/>
      <c r="Q8" s="112"/>
      <c r="R8" s="108"/>
      <c r="S8" s="108"/>
      <c r="T8" s="108"/>
      <c r="U8" s="108"/>
      <c r="V8" s="108"/>
      <c r="W8" s="108"/>
      <c r="X8" s="108"/>
      <c r="Y8" s="108"/>
      <c r="Z8" s="108"/>
    </row>
    <row r="9" spans="1:26" s="78" customFormat="1" ht="15.75" thickBot="1">
      <c r="A9" s="211" t="s">
        <v>295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3"/>
      <c r="O9" s="211" t="s">
        <v>295</v>
      </c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3"/>
    </row>
    <row r="10" spans="2:26" s="78" customFormat="1" ht="12.75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1.25">
      <c r="A11" s="202" t="s">
        <v>288</v>
      </c>
      <c r="B11" s="202" t="s">
        <v>294</v>
      </c>
      <c r="C11" s="202" t="s">
        <v>296</v>
      </c>
      <c r="D11" s="220" t="s">
        <v>289</v>
      </c>
      <c r="E11" s="204" t="s">
        <v>292</v>
      </c>
      <c r="F11" s="202"/>
      <c r="G11" s="202" t="s">
        <v>293</v>
      </c>
      <c r="H11" s="203"/>
      <c r="I11" s="202" t="s">
        <v>299</v>
      </c>
      <c r="J11" s="203"/>
      <c r="K11" s="202" t="s">
        <v>300</v>
      </c>
      <c r="L11" s="203"/>
      <c r="M11" s="202" t="s">
        <v>301</v>
      </c>
      <c r="N11" s="203"/>
      <c r="O11" s="202" t="s">
        <v>288</v>
      </c>
      <c r="P11" s="202" t="s">
        <v>294</v>
      </c>
      <c r="Q11" s="202" t="s">
        <v>296</v>
      </c>
      <c r="R11" s="220" t="s">
        <v>289</v>
      </c>
      <c r="S11" s="204" t="s">
        <v>302</v>
      </c>
      <c r="T11" s="203"/>
      <c r="U11" s="202" t="s">
        <v>303</v>
      </c>
      <c r="V11" s="203"/>
      <c r="W11" s="202" t="s">
        <v>304</v>
      </c>
      <c r="X11" s="203"/>
      <c r="Y11" s="202" t="s">
        <v>305</v>
      </c>
      <c r="Z11" s="203"/>
    </row>
    <row r="12" spans="1:26" ht="11.25">
      <c r="A12" s="202"/>
      <c r="B12" s="202"/>
      <c r="C12" s="202"/>
      <c r="D12" s="220"/>
      <c r="E12" s="82" t="s">
        <v>290</v>
      </c>
      <c r="F12" s="83" t="s">
        <v>234</v>
      </c>
      <c r="G12" s="83" t="s">
        <v>290</v>
      </c>
      <c r="H12" s="83" t="s">
        <v>234</v>
      </c>
      <c r="I12" s="83" t="s">
        <v>290</v>
      </c>
      <c r="J12" s="83" t="s">
        <v>234</v>
      </c>
      <c r="K12" s="83" t="s">
        <v>290</v>
      </c>
      <c r="L12" s="83" t="s">
        <v>234</v>
      </c>
      <c r="M12" s="83" t="s">
        <v>290</v>
      </c>
      <c r="N12" s="83" t="s">
        <v>234</v>
      </c>
      <c r="O12" s="202"/>
      <c r="P12" s="202"/>
      <c r="Q12" s="202"/>
      <c r="R12" s="220"/>
      <c r="S12" s="82" t="s">
        <v>290</v>
      </c>
      <c r="T12" s="83" t="s">
        <v>234</v>
      </c>
      <c r="U12" s="83" t="s">
        <v>290</v>
      </c>
      <c r="V12" s="83" t="s">
        <v>234</v>
      </c>
      <c r="W12" s="83" t="s">
        <v>290</v>
      </c>
      <c r="X12" s="83" t="s">
        <v>234</v>
      </c>
      <c r="Y12" s="83" t="s">
        <v>290</v>
      </c>
      <c r="Z12" s="83" t="s">
        <v>234</v>
      </c>
    </row>
    <row r="13" spans="1:26" ht="11.25">
      <c r="A13" s="118">
        <v>1</v>
      </c>
      <c r="B13" s="113" t="str">
        <f>Orçamento!C13</f>
        <v>SERVIÇOS PRELIMINARES</v>
      </c>
      <c r="C13" s="114">
        <f>Orçamento!G17</f>
        <v>0</v>
      </c>
      <c r="D13" s="115" t="e">
        <f aca="true" t="shared" si="0" ref="D13:D29">C13/C$32</f>
        <v>#DIV/0!</v>
      </c>
      <c r="E13" s="116">
        <f>$C13*F13</f>
        <v>0</v>
      </c>
      <c r="F13" s="117"/>
      <c r="G13" s="114">
        <f>$C13*H13</f>
        <v>0</v>
      </c>
      <c r="H13" s="117"/>
      <c r="I13" s="114">
        <f aca="true" t="shared" si="1" ref="I13:I29">$C13*J13</f>
        <v>0</v>
      </c>
      <c r="J13" s="117"/>
      <c r="K13" s="114">
        <f aca="true" t="shared" si="2" ref="K13:K29">$C13*L13</f>
        <v>0</v>
      </c>
      <c r="L13" s="117"/>
      <c r="M13" s="114">
        <f aca="true" t="shared" si="3" ref="M13:M29">$C13*N13</f>
        <v>0</v>
      </c>
      <c r="N13" s="117"/>
      <c r="O13" s="118">
        <v>1</v>
      </c>
      <c r="P13" s="113" t="str">
        <f>B13</f>
        <v>SERVIÇOS PRELIMINARES</v>
      </c>
      <c r="Q13" s="119">
        <f>C13</f>
        <v>0</v>
      </c>
      <c r="R13" s="123" t="e">
        <f aca="true" t="shared" si="4" ref="R13:R29">Q13/Q$32</f>
        <v>#DIV/0!</v>
      </c>
      <c r="S13" s="121">
        <f aca="true" t="shared" si="5" ref="S13:S29">$C13*T13</f>
        <v>0</v>
      </c>
      <c r="T13" s="117"/>
      <c r="U13" s="114">
        <f aca="true" t="shared" si="6" ref="U13:U29">$C13*V13</f>
        <v>0</v>
      </c>
      <c r="V13" s="117"/>
      <c r="W13" s="114">
        <f>$C13*X13</f>
        <v>0</v>
      </c>
      <c r="X13" s="117"/>
      <c r="Y13" s="114">
        <f>$C13*Z13</f>
        <v>0</v>
      </c>
      <c r="Z13" s="117"/>
    </row>
    <row r="14" spans="1:26" ht="11.25">
      <c r="A14" s="101">
        <v>2</v>
      </c>
      <c r="B14" s="84" t="str">
        <f>Orçamento!C19</f>
        <v>MOVIMENTO DE TERRA</v>
      </c>
      <c r="C14" s="85">
        <f>Orçamento!G25</f>
        <v>0</v>
      </c>
      <c r="D14" s="86" t="e">
        <f t="shared" si="0"/>
        <v>#DIV/0!</v>
      </c>
      <c r="E14" s="87">
        <f aca="true" t="shared" si="7" ref="E14:G29">$C14*F14</f>
        <v>0</v>
      </c>
      <c r="F14" s="88"/>
      <c r="G14" s="85">
        <f t="shared" si="7"/>
        <v>0</v>
      </c>
      <c r="H14" s="88"/>
      <c r="I14" s="85">
        <f t="shared" si="1"/>
        <v>0</v>
      </c>
      <c r="J14" s="88"/>
      <c r="K14" s="85">
        <f t="shared" si="2"/>
        <v>0</v>
      </c>
      <c r="L14" s="88"/>
      <c r="M14" s="85">
        <f t="shared" si="3"/>
        <v>0</v>
      </c>
      <c r="N14" s="88"/>
      <c r="O14" s="101">
        <v>2</v>
      </c>
      <c r="P14" s="84" t="str">
        <f aca="true" t="shared" si="8" ref="P14:P29">B14</f>
        <v>MOVIMENTO DE TERRA</v>
      </c>
      <c r="Q14" s="106">
        <f aca="true" t="shared" si="9" ref="Q14:Q29">C14</f>
        <v>0</v>
      </c>
      <c r="R14" s="124" t="e">
        <f t="shared" si="4"/>
        <v>#DIV/0!</v>
      </c>
      <c r="S14" s="122">
        <f t="shared" si="5"/>
        <v>0</v>
      </c>
      <c r="T14" s="88"/>
      <c r="U14" s="85">
        <f t="shared" si="6"/>
        <v>0</v>
      </c>
      <c r="V14" s="88"/>
      <c r="W14" s="85">
        <f aca="true" t="shared" si="10" ref="W14:W29">$C14*X14</f>
        <v>0</v>
      </c>
      <c r="X14" s="88"/>
      <c r="Y14" s="85">
        <f aca="true" t="shared" si="11" ref="Y14:Y29">$C14*Z14</f>
        <v>0</v>
      </c>
      <c r="Z14" s="88"/>
    </row>
    <row r="15" spans="1:26" ht="11.25">
      <c r="A15" s="101">
        <v>3</v>
      </c>
      <c r="B15" s="84" t="s">
        <v>397</v>
      </c>
      <c r="C15" s="85">
        <f>Orçamento!G29</f>
        <v>0</v>
      </c>
      <c r="D15" s="86" t="e">
        <f>C15/C$32</f>
        <v>#DIV/0!</v>
      </c>
      <c r="E15" s="87">
        <f t="shared" si="7"/>
        <v>0</v>
      </c>
      <c r="F15" s="88"/>
      <c r="G15" s="85">
        <f t="shared" si="7"/>
        <v>0</v>
      </c>
      <c r="H15" s="88"/>
      <c r="I15" s="85">
        <f t="shared" si="1"/>
        <v>0</v>
      </c>
      <c r="J15" s="88"/>
      <c r="K15" s="85">
        <f t="shared" si="2"/>
        <v>0</v>
      </c>
      <c r="L15" s="88"/>
      <c r="M15" s="85">
        <f t="shared" si="3"/>
        <v>0</v>
      </c>
      <c r="N15" s="88"/>
      <c r="O15" s="101">
        <v>3</v>
      </c>
      <c r="P15" s="84" t="s">
        <v>397</v>
      </c>
      <c r="Q15" s="106">
        <f>Orçamento!G29</f>
        <v>0</v>
      </c>
      <c r="R15" s="124" t="e">
        <f>Q15/Q32</f>
        <v>#DIV/0!</v>
      </c>
      <c r="S15" s="122"/>
      <c r="T15" s="88"/>
      <c r="U15" s="85">
        <f t="shared" si="6"/>
        <v>0</v>
      </c>
      <c r="V15" s="88"/>
      <c r="W15" s="85">
        <f t="shared" si="10"/>
        <v>0</v>
      </c>
      <c r="X15" s="88"/>
      <c r="Y15" s="85">
        <f t="shared" si="11"/>
        <v>0</v>
      </c>
      <c r="Z15" s="88"/>
    </row>
    <row r="16" spans="1:26" ht="11.25">
      <c r="A16" s="101">
        <v>4</v>
      </c>
      <c r="B16" s="84" t="str">
        <f>Orçamento!C30</f>
        <v>INFRAESTRUTURA</v>
      </c>
      <c r="C16" s="85">
        <f>Orçamento!G45</f>
        <v>0</v>
      </c>
      <c r="D16" s="86" t="e">
        <f t="shared" si="0"/>
        <v>#DIV/0!</v>
      </c>
      <c r="E16" s="87">
        <f t="shared" si="7"/>
        <v>0</v>
      </c>
      <c r="F16" s="88"/>
      <c r="G16" s="85">
        <f t="shared" si="7"/>
        <v>0</v>
      </c>
      <c r="H16" s="88"/>
      <c r="I16" s="85">
        <f t="shared" si="1"/>
        <v>0</v>
      </c>
      <c r="J16" s="88"/>
      <c r="K16" s="85">
        <f t="shared" si="2"/>
        <v>0</v>
      </c>
      <c r="L16" s="88"/>
      <c r="M16" s="85">
        <f t="shared" si="3"/>
        <v>0</v>
      </c>
      <c r="N16" s="88"/>
      <c r="O16" s="101">
        <v>4</v>
      </c>
      <c r="P16" s="84" t="str">
        <f t="shared" si="8"/>
        <v>INFRAESTRUTURA</v>
      </c>
      <c r="Q16" s="106">
        <f t="shared" si="9"/>
        <v>0</v>
      </c>
      <c r="R16" s="124" t="e">
        <f t="shared" si="4"/>
        <v>#DIV/0!</v>
      </c>
      <c r="S16" s="122">
        <f t="shared" si="5"/>
        <v>0</v>
      </c>
      <c r="T16" s="88"/>
      <c r="U16" s="85">
        <f t="shared" si="6"/>
        <v>0</v>
      </c>
      <c r="V16" s="88"/>
      <c r="W16" s="85">
        <f t="shared" si="10"/>
        <v>0</v>
      </c>
      <c r="X16" s="88"/>
      <c r="Y16" s="85">
        <f t="shared" si="11"/>
        <v>0</v>
      </c>
      <c r="Z16" s="88"/>
    </row>
    <row r="17" spans="1:26" ht="11.25">
      <c r="A17" s="101">
        <v>5</v>
      </c>
      <c r="B17" s="84" t="str">
        <f>Orçamento!C47</f>
        <v>SUPERESTRUTURA</v>
      </c>
      <c r="C17" s="85">
        <f>Orçamento!G62</f>
        <v>0</v>
      </c>
      <c r="D17" s="86" t="e">
        <f t="shared" si="0"/>
        <v>#DIV/0!</v>
      </c>
      <c r="E17" s="87">
        <f t="shared" si="7"/>
        <v>0</v>
      </c>
      <c r="F17" s="88"/>
      <c r="G17" s="85">
        <f t="shared" si="7"/>
        <v>0</v>
      </c>
      <c r="H17" s="88"/>
      <c r="I17" s="85">
        <f t="shared" si="1"/>
        <v>0</v>
      </c>
      <c r="J17" s="88"/>
      <c r="K17" s="85">
        <f t="shared" si="2"/>
        <v>0</v>
      </c>
      <c r="L17" s="88"/>
      <c r="M17" s="85">
        <f t="shared" si="3"/>
        <v>0</v>
      </c>
      <c r="N17" s="88"/>
      <c r="O17" s="101">
        <v>5</v>
      </c>
      <c r="P17" s="84" t="str">
        <f t="shared" si="8"/>
        <v>SUPERESTRUTURA</v>
      </c>
      <c r="Q17" s="106">
        <f t="shared" si="9"/>
        <v>0</v>
      </c>
      <c r="R17" s="124" t="e">
        <f t="shared" si="4"/>
        <v>#DIV/0!</v>
      </c>
      <c r="S17" s="122">
        <f t="shared" si="5"/>
        <v>0</v>
      </c>
      <c r="T17" s="88"/>
      <c r="U17" s="85">
        <f t="shared" si="6"/>
        <v>0</v>
      </c>
      <c r="V17" s="88"/>
      <c r="W17" s="85">
        <f t="shared" si="10"/>
        <v>0</v>
      </c>
      <c r="X17" s="88"/>
      <c r="Y17" s="85">
        <f t="shared" si="11"/>
        <v>0</v>
      </c>
      <c r="Z17" s="88"/>
    </row>
    <row r="18" spans="1:26" ht="11.25">
      <c r="A18" s="101">
        <v>6</v>
      </c>
      <c r="B18" s="84" t="str">
        <f>Orçamento!C64</f>
        <v>PAREDES E PAINÉIS</v>
      </c>
      <c r="C18" s="85">
        <f>Orçamento!G72</f>
        <v>0</v>
      </c>
      <c r="D18" s="86" t="e">
        <f t="shared" si="0"/>
        <v>#DIV/0!</v>
      </c>
      <c r="E18" s="87">
        <f t="shared" si="7"/>
        <v>0</v>
      </c>
      <c r="F18" s="88"/>
      <c r="G18" s="85">
        <f t="shared" si="7"/>
        <v>0</v>
      </c>
      <c r="H18" s="88"/>
      <c r="I18" s="85">
        <f t="shared" si="1"/>
        <v>0</v>
      </c>
      <c r="J18" s="88"/>
      <c r="K18" s="85">
        <f t="shared" si="2"/>
        <v>0</v>
      </c>
      <c r="L18" s="88"/>
      <c r="M18" s="85">
        <f t="shared" si="3"/>
        <v>0</v>
      </c>
      <c r="N18" s="88"/>
      <c r="O18" s="101">
        <v>6</v>
      </c>
      <c r="P18" s="84" t="str">
        <f t="shared" si="8"/>
        <v>PAREDES E PAINÉIS</v>
      </c>
      <c r="Q18" s="106">
        <f t="shared" si="9"/>
        <v>0</v>
      </c>
      <c r="R18" s="124" t="e">
        <f t="shared" si="4"/>
        <v>#DIV/0!</v>
      </c>
      <c r="S18" s="122">
        <f t="shared" si="5"/>
        <v>0</v>
      </c>
      <c r="T18" s="88"/>
      <c r="U18" s="85">
        <f t="shared" si="6"/>
        <v>0</v>
      </c>
      <c r="V18" s="88"/>
      <c r="W18" s="85">
        <f t="shared" si="10"/>
        <v>0</v>
      </c>
      <c r="X18" s="88"/>
      <c r="Y18" s="85">
        <f t="shared" si="11"/>
        <v>0</v>
      </c>
      <c r="Z18" s="88"/>
    </row>
    <row r="19" spans="1:26" ht="11.25">
      <c r="A19" s="101">
        <v>7</v>
      </c>
      <c r="B19" s="84" t="str">
        <f>Orçamento!C74</f>
        <v>COBERTURA</v>
      </c>
      <c r="C19" s="85">
        <f>Orçamento!G77</f>
        <v>0</v>
      </c>
      <c r="D19" s="86" t="e">
        <f t="shared" si="0"/>
        <v>#DIV/0!</v>
      </c>
      <c r="E19" s="87">
        <f t="shared" si="7"/>
        <v>0</v>
      </c>
      <c r="F19" s="88"/>
      <c r="G19" s="85">
        <f t="shared" si="7"/>
        <v>0</v>
      </c>
      <c r="H19" s="88"/>
      <c r="I19" s="85">
        <f t="shared" si="1"/>
        <v>0</v>
      </c>
      <c r="J19" s="88"/>
      <c r="K19" s="85">
        <f t="shared" si="2"/>
        <v>0</v>
      </c>
      <c r="L19" s="88"/>
      <c r="M19" s="85">
        <f t="shared" si="3"/>
        <v>0</v>
      </c>
      <c r="N19" s="88"/>
      <c r="O19" s="101">
        <v>7</v>
      </c>
      <c r="P19" s="84" t="str">
        <f t="shared" si="8"/>
        <v>COBERTURA</v>
      </c>
      <c r="Q19" s="106">
        <f t="shared" si="9"/>
        <v>0</v>
      </c>
      <c r="R19" s="124" t="e">
        <f t="shared" si="4"/>
        <v>#DIV/0!</v>
      </c>
      <c r="S19" s="122">
        <f t="shared" si="5"/>
        <v>0</v>
      </c>
      <c r="T19" s="88"/>
      <c r="U19" s="85">
        <f t="shared" si="6"/>
        <v>0</v>
      </c>
      <c r="V19" s="88"/>
      <c r="W19" s="85">
        <f t="shared" si="10"/>
        <v>0</v>
      </c>
      <c r="X19" s="88"/>
      <c r="Y19" s="85">
        <f t="shared" si="11"/>
        <v>0</v>
      </c>
      <c r="Z19" s="88"/>
    </row>
    <row r="20" spans="1:26" ht="11.25">
      <c r="A20" s="101">
        <v>8</v>
      </c>
      <c r="B20" s="84" t="str">
        <f>Orçamento!C79</f>
        <v>ESQUADRIAS</v>
      </c>
      <c r="C20" s="85">
        <f>Orçamento!G85</f>
        <v>0</v>
      </c>
      <c r="D20" s="86" t="e">
        <f t="shared" si="0"/>
        <v>#DIV/0!</v>
      </c>
      <c r="E20" s="87">
        <f t="shared" si="7"/>
        <v>0</v>
      </c>
      <c r="F20" s="88"/>
      <c r="G20" s="85">
        <f t="shared" si="7"/>
        <v>0</v>
      </c>
      <c r="H20" s="88"/>
      <c r="I20" s="85">
        <f t="shared" si="1"/>
        <v>0</v>
      </c>
      <c r="J20" s="88"/>
      <c r="K20" s="85">
        <f t="shared" si="2"/>
        <v>0</v>
      </c>
      <c r="L20" s="88"/>
      <c r="M20" s="85">
        <f t="shared" si="3"/>
        <v>0</v>
      </c>
      <c r="N20" s="88"/>
      <c r="O20" s="101">
        <v>8</v>
      </c>
      <c r="P20" s="84" t="str">
        <f t="shared" si="8"/>
        <v>ESQUADRIAS</v>
      </c>
      <c r="Q20" s="106">
        <f t="shared" si="9"/>
        <v>0</v>
      </c>
      <c r="R20" s="124" t="e">
        <f t="shared" si="4"/>
        <v>#DIV/0!</v>
      </c>
      <c r="S20" s="122">
        <f t="shared" si="5"/>
        <v>0</v>
      </c>
      <c r="T20" s="88"/>
      <c r="U20" s="85">
        <f t="shared" si="6"/>
        <v>0</v>
      </c>
      <c r="V20" s="88"/>
      <c r="W20" s="85">
        <f t="shared" si="10"/>
        <v>0</v>
      </c>
      <c r="X20" s="88"/>
      <c r="Y20" s="85">
        <f t="shared" si="11"/>
        <v>0</v>
      </c>
      <c r="Z20" s="88"/>
    </row>
    <row r="21" spans="1:26" ht="11.25">
      <c r="A21" s="101">
        <v>9</v>
      </c>
      <c r="B21" s="84" t="str">
        <f>Orçamento!C87</f>
        <v>REVESTIMENTOS</v>
      </c>
      <c r="C21" s="85">
        <f>Orçamento!G101</f>
        <v>0</v>
      </c>
      <c r="D21" s="86" t="e">
        <f t="shared" si="0"/>
        <v>#DIV/0!</v>
      </c>
      <c r="E21" s="87">
        <f t="shared" si="7"/>
        <v>0</v>
      </c>
      <c r="F21" s="88"/>
      <c r="G21" s="85">
        <f t="shared" si="7"/>
        <v>0</v>
      </c>
      <c r="H21" s="88"/>
      <c r="I21" s="85">
        <f t="shared" si="1"/>
        <v>0</v>
      </c>
      <c r="J21" s="88"/>
      <c r="K21" s="85">
        <f t="shared" si="2"/>
        <v>0</v>
      </c>
      <c r="L21" s="88"/>
      <c r="M21" s="85">
        <f t="shared" si="3"/>
        <v>0</v>
      </c>
      <c r="N21" s="88"/>
      <c r="O21" s="101">
        <v>9</v>
      </c>
      <c r="P21" s="84" t="str">
        <f t="shared" si="8"/>
        <v>REVESTIMENTOS</v>
      </c>
      <c r="Q21" s="106">
        <f t="shared" si="9"/>
        <v>0</v>
      </c>
      <c r="R21" s="124" t="e">
        <f t="shared" si="4"/>
        <v>#DIV/0!</v>
      </c>
      <c r="S21" s="122">
        <f t="shared" si="5"/>
        <v>0</v>
      </c>
      <c r="T21" s="88"/>
      <c r="U21" s="85">
        <f t="shared" si="6"/>
        <v>0</v>
      </c>
      <c r="V21" s="88"/>
      <c r="W21" s="85">
        <f t="shared" si="10"/>
        <v>0</v>
      </c>
      <c r="X21" s="88"/>
      <c r="Y21" s="85">
        <f t="shared" si="11"/>
        <v>0</v>
      </c>
      <c r="Z21" s="88"/>
    </row>
    <row r="22" spans="1:26" ht="11.25">
      <c r="A22" s="101">
        <v>10</v>
      </c>
      <c r="B22" s="84" t="str">
        <f>Orçamento!C103</f>
        <v>PISOS</v>
      </c>
      <c r="C22" s="85">
        <f>Orçamento!G108</f>
        <v>0</v>
      </c>
      <c r="D22" s="86" t="e">
        <f t="shared" si="0"/>
        <v>#DIV/0!</v>
      </c>
      <c r="E22" s="87">
        <f t="shared" si="7"/>
        <v>0</v>
      </c>
      <c r="F22" s="88"/>
      <c r="G22" s="85">
        <f t="shared" si="7"/>
        <v>0</v>
      </c>
      <c r="H22" s="88"/>
      <c r="I22" s="85">
        <f t="shared" si="1"/>
        <v>0</v>
      </c>
      <c r="J22" s="88"/>
      <c r="K22" s="85">
        <f t="shared" si="2"/>
        <v>0</v>
      </c>
      <c r="L22" s="88"/>
      <c r="M22" s="85">
        <f t="shared" si="3"/>
        <v>0</v>
      </c>
      <c r="N22" s="88"/>
      <c r="O22" s="101">
        <v>10</v>
      </c>
      <c r="P22" s="84" t="str">
        <f t="shared" si="8"/>
        <v>PISOS</v>
      </c>
      <c r="Q22" s="106">
        <f t="shared" si="9"/>
        <v>0</v>
      </c>
      <c r="R22" s="124" t="e">
        <f t="shared" si="4"/>
        <v>#DIV/0!</v>
      </c>
      <c r="S22" s="122">
        <f t="shared" si="5"/>
        <v>0</v>
      </c>
      <c r="T22" s="88"/>
      <c r="U22" s="85">
        <f t="shared" si="6"/>
        <v>0</v>
      </c>
      <c r="V22" s="88"/>
      <c r="W22" s="85">
        <f t="shared" si="10"/>
        <v>0</v>
      </c>
      <c r="X22" s="88"/>
      <c r="Y22" s="85">
        <f t="shared" si="11"/>
        <v>0</v>
      </c>
      <c r="Z22" s="88"/>
    </row>
    <row r="23" spans="1:26" ht="11.25">
      <c r="A23" s="101">
        <v>11</v>
      </c>
      <c r="B23" s="84" t="str">
        <f>Orçamento!C110</f>
        <v>PINTURA</v>
      </c>
      <c r="C23" s="85">
        <f>Orçamento!G117</f>
        <v>0</v>
      </c>
      <c r="D23" s="86" t="e">
        <f t="shared" si="0"/>
        <v>#DIV/0!</v>
      </c>
      <c r="E23" s="87">
        <f t="shared" si="7"/>
        <v>0</v>
      </c>
      <c r="F23" s="88"/>
      <c r="G23" s="85">
        <f t="shared" si="7"/>
        <v>0</v>
      </c>
      <c r="H23" s="88"/>
      <c r="I23" s="85">
        <f t="shared" si="1"/>
        <v>0</v>
      </c>
      <c r="J23" s="88"/>
      <c r="K23" s="85">
        <f t="shared" si="2"/>
        <v>0</v>
      </c>
      <c r="L23" s="88"/>
      <c r="M23" s="85">
        <f t="shared" si="3"/>
        <v>0</v>
      </c>
      <c r="N23" s="88"/>
      <c r="O23" s="101">
        <v>11</v>
      </c>
      <c r="P23" s="84" t="str">
        <f t="shared" si="8"/>
        <v>PINTURA</v>
      </c>
      <c r="Q23" s="106">
        <f t="shared" si="9"/>
        <v>0</v>
      </c>
      <c r="R23" s="124" t="e">
        <f t="shared" si="4"/>
        <v>#DIV/0!</v>
      </c>
      <c r="S23" s="122">
        <f t="shared" si="5"/>
        <v>0</v>
      </c>
      <c r="T23" s="88"/>
      <c r="U23" s="85">
        <f t="shared" si="6"/>
        <v>0</v>
      </c>
      <c r="V23" s="88"/>
      <c r="W23" s="85">
        <f t="shared" si="10"/>
        <v>0</v>
      </c>
      <c r="X23" s="88"/>
      <c r="Y23" s="85">
        <f t="shared" si="11"/>
        <v>0</v>
      </c>
      <c r="Z23" s="88"/>
    </row>
    <row r="24" spans="1:26" ht="11.25">
      <c r="A24" s="101">
        <v>12</v>
      </c>
      <c r="B24" s="84" t="str">
        <f>Orçamento!C119</f>
        <v>INSTALAÇÕES HIDRÁULICAS</v>
      </c>
      <c r="C24" s="85">
        <f>Orçamento!G162</f>
        <v>0</v>
      </c>
      <c r="D24" s="86" t="e">
        <f t="shared" si="0"/>
        <v>#DIV/0!</v>
      </c>
      <c r="E24" s="87">
        <f t="shared" si="7"/>
        <v>0</v>
      </c>
      <c r="F24" s="88"/>
      <c r="G24" s="85">
        <f t="shared" si="7"/>
        <v>0</v>
      </c>
      <c r="H24" s="88"/>
      <c r="I24" s="85">
        <f t="shared" si="1"/>
        <v>0</v>
      </c>
      <c r="J24" s="88"/>
      <c r="K24" s="85">
        <f t="shared" si="2"/>
        <v>0</v>
      </c>
      <c r="L24" s="88"/>
      <c r="M24" s="85">
        <f t="shared" si="3"/>
        <v>0</v>
      </c>
      <c r="N24" s="88"/>
      <c r="O24" s="101">
        <v>12</v>
      </c>
      <c r="P24" s="84" t="str">
        <f t="shared" si="8"/>
        <v>INSTALAÇÕES HIDRÁULICAS</v>
      </c>
      <c r="Q24" s="106">
        <f t="shared" si="9"/>
        <v>0</v>
      </c>
      <c r="R24" s="124" t="e">
        <f t="shared" si="4"/>
        <v>#DIV/0!</v>
      </c>
      <c r="S24" s="122">
        <f t="shared" si="5"/>
        <v>0</v>
      </c>
      <c r="T24" s="88"/>
      <c r="U24" s="85">
        <f t="shared" si="6"/>
        <v>0</v>
      </c>
      <c r="V24" s="88"/>
      <c r="W24" s="85">
        <f t="shared" si="10"/>
        <v>0</v>
      </c>
      <c r="X24" s="88"/>
      <c r="Y24" s="85">
        <f t="shared" si="11"/>
        <v>0</v>
      </c>
      <c r="Z24" s="88"/>
    </row>
    <row r="25" spans="1:26" ht="11.25">
      <c r="A25" s="101">
        <v>13</v>
      </c>
      <c r="B25" s="84" t="str">
        <f>Orçamento!C164</f>
        <v>INSTALAÇÕES SANITÁRIAS</v>
      </c>
      <c r="C25" s="85">
        <f>Orçamento!G183</f>
        <v>0</v>
      </c>
      <c r="D25" s="86" t="e">
        <f t="shared" si="0"/>
        <v>#DIV/0!</v>
      </c>
      <c r="E25" s="87">
        <f t="shared" si="7"/>
        <v>0</v>
      </c>
      <c r="F25" s="88"/>
      <c r="G25" s="85">
        <f t="shared" si="7"/>
        <v>0</v>
      </c>
      <c r="H25" s="88"/>
      <c r="I25" s="85">
        <f t="shared" si="1"/>
        <v>0</v>
      </c>
      <c r="J25" s="88"/>
      <c r="K25" s="85">
        <f t="shared" si="2"/>
        <v>0</v>
      </c>
      <c r="L25" s="88"/>
      <c r="M25" s="85">
        <f t="shared" si="3"/>
        <v>0</v>
      </c>
      <c r="N25" s="88"/>
      <c r="O25" s="101">
        <v>13</v>
      </c>
      <c r="P25" s="84" t="str">
        <f t="shared" si="8"/>
        <v>INSTALAÇÕES SANITÁRIAS</v>
      </c>
      <c r="Q25" s="106">
        <f t="shared" si="9"/>
        <v>0</v>
      </c>
      <c r="R25" s="124" t="e">
        <f t="shared" si="4"/>
        <v>#DIV/0!</v>
      </c>
      <c r="S25" s="122">
        <f t="shared" si="5"/>
        <v>0</v>
      </c>
      <c r="T25" s="88"/>
      <c r="U25" s="125">
        <f t="shared" si="6"/>
        <v>0</v>
      </c>
      <c r="V25" s="88"/>
      <c r="W25" s="85">
        <f t="shared" si="10"/>
        <v>0</v>
      </c>
      <c r="X25" s="88"/>
      <c r="Y25" s="85">
        <f t="shared" si="11"/>
        <v>0</v>
      </c>
      <c r="Z25" s="88"/>
    </row>
    <row r="26" spans="1:26" ht="11.25">
      <c r="A26" s="101">
        <v>14</v>
      </c>
      <c r="B26" s="84" t="str">
        <f>Orçamento!C185</f>
        <v>DRENAGEM PLUVIAL</v>
      </c>
      <c r="C26" s="85">
        <f>Orçamento!G189</f>
        <v>0</v>
      </c>
      <c r="D26" s="86" t="e">
        <f t="shared" si="0"/>
        <v>#DIV/0!</v>
      </c>
      <c r="E26" s="87">
        <f t="shared" si="7"/>
        <v>0</v>
      </c>
      <c r="F26" s="88"/>
      <c r="G26" s="85">
        <f t="shared" si="7"/>
        <v>0</v>
      </c>
      <c r="H26" s="88"/>
      <c r="I26" s="85">
        <f t="shared" si="1"/>
        <v>0</v>
      </c>
      <c r="J26" s="88"/>
      <c r="K26" s="85">
        <f t="shared" si="2"/>
        <v>0</v>
      </c>
      <c r="L26" s="88"/>
      <c r="M26" s="85">
        <f t="shared" si="3"/>
        <v>0</v>
      </c>
      <c r="N26" s="88"/>
      <c r="O26" s="101">
        <v>14</v>
      </c>
      <c r="P26" s="84" t="str">
        <f t="shared" si="8"/>
        <v>DRENAGEM PLUVIAL</v>
      </c>
      <c r="Q26" s="106">
        <f t="shared" si="9"/>
        <v>0</v>
      </c>
      <c r="R26" s="124" t="e">
        <f t="shared" si="4"/>
        <v>#DIV/0!</v>
      </c>
      <c r="S26" s="122">
        <f t="shared" si="5"/>
        <v>0</v>
      </c>
      <c r="T26" s="88"/>
      <c r="U26" s="85">
        <f t="shared" si="6"/>
        <v>0</v>
      </c>
      <c r="V26" s="88"/>
      <c r="W26" s="85">
        <f t="shared" si="10"/>
        <v>0</v>
      </c>
      <c r="X26" s="88"/>
      <c r="Y26" s="85">
        <f t="shared" si="11"/>
        <v>0</v>
      </c>
      <c r="Z26" s="88"/>
    </row>
    <row r="27" spans="1:26" ht="11.25">
      <c r="A27" s="101">
        <v>15</v>
      </c>
      <c r="B27" s="84" t="str">
        <f>Orçamento!C191</f>
        <v>INSTALAÇÕES ELÉTRICAS 127/220</v>
      </c>
      <c r="C27" s="85">
        <f>Orçamento!G221</f>
        <v>0</v>
      </c>
      <c r="D27" s="86" t="e">
        <f t="shared" si="0"/>
        <v>#DIV/0!</v>
      </c>
      <c r="E27" s="87">
        <f t="shared" si="7"/>
        <v>0</v>
      </c>
      <c r="F27" s="88"/>
      <c r="G27" s="85">
        <f t="shared" si="7"/>
        <v>0</v>
      </c>
      <c r="H27" s="88"/>
      <c r="I27" s="85">
        <f t="shared" si="1"/>
        <v>0</v>
      </c>
      <c r="J27" s="88"/>
      <c r="K27" s="85">
        <f t="shared" si="2"/>
        <v>0</v>
      </c>
      <c r="L27" s="88"/>
      <c r="M27" s="85">
        <f t="shared" si="3"/>
        <v>0</v>
      </c>
      <c r="N27" s="88"/>
      <c r="O27" s="101">
        <v>15</v>
      </c>
      <c r="P27" s="84" t="str">
        <f t="shared" si="8"/>
        <v>INSTALAÇÕES ELÉTRICAS 127/220</v>
      </c>
      <c r="Q27" s="106">
        <f t="shared" si="9"/>
        <v>0</v>
      </c>
      <c r="R27" s="124" t="e">
        <f t="shared" si="4"/>
        <v>#DIV/0!</v>
      </c>
      <c r="S27" s="122">
        <f t="shared" si="5"/>
        <v>0</v>
      </c>
      <c r="T27" s="88"/>
      <c r="U27" s="85">
        <f t="shared" si="6"/>
        <v>0</v>
      </c>
      <c r="V27" s="88"/>
      <c r="W27" s="85">
        <f t="shared" si="10"/>
        <v>0</v>
      </c>
      <c r="X27" s="88"/>
      <c r="Y27" s="85">
        <f t="shared" si="11"/>
        <v>0</v>
      </c>
      <c r="Z27" s="88"/>
    </row>
    <row r="28" spans="1:26" ht="11.25">
      <c r="A28" s="101">
        <v>16</v>
      </c>
      <c r="B28" s="84" t="s">
        <v>297</v>
      </c>
      <c r="C28" s="85">
        <f>Orçamento!G230</f>
        <v>0</v>
      </c>
      <c r="D28" s="86" t="e">
        <f t="shared" si="0"/>
        <v>#DIV/0!</v>
      </c>
      <c r="E28" s="87">
        <f t="shared" si="7"/>
        <v>0</v>
      </c>
      <c r="F28" s="88"/>
      <c r="G28" s="85">
        <f t="shared" si="7"/>
        <v>0</v>
      </c>
      <c r="H28" s="88"/>
      <c r="I28" s="85">
        <f t="shared" si="1"/>
        <v>0</v>
      </c>
      <c r="J28" s="88"/>
      <c r="K28" s="85">
        <f t="shared" si="2"/>
        <v>0</v>
      </c>
      <c r="L28" s="88"/>
      <c r="M28" s="85">
        <f t="shared" si="3"/>
        <v>0</v>
      </c>
      <c r="N28" s="88"/>
      <c r="O28" s="101">
        <v>16</v>
      </c>
      <c r="P28" s="84" t="str">
        <f t="shared" si="8"/>
        <v>SPDA</v>
      </c>
      <c r="Q28" s="106">
        <f t="shared" si="9"/>
        <v>0</v>
      </c>
      <c r="R28" s="124" t="e">
        <f t="shared" si="4"/>
        <v>#DIV/0!</v>
      </c>
      <c r="S28" s="122">
        <f t="shared" si="5"/>
        <v>0</v>
      </c>
      <c r="T28" s="88"/>
      <c r="U28" s="85">
        <f t="shared" si="6"/>
        <v>0</v>
      </c>
      <c r="V28" s="88"/>
      <c r="W28" s="85">
        <f t="shared" si="10"/>
        <v>0</v>
      </c>
      <c r="X28" s="88"/>
      <c r="Y28" s="85">
        <f t="shared" si="11"/>
        <v>0</v>
      </c>
      <c r="Z28" s="88"/>
    </row>
    <row r="29" spans="1:26" ht="11.25">
      <c r="A29" s="101">
        <v>17</v>
      </c>
      <c r="B29" s="84" t="str">
        <f>Orçamento!C232</f>
        <v>SERVIÇOS DIVERSOS</v>
      </c>
      <c r="C29" s="85">
        <f>Orçamento!G245</f>
        <v>0</v>
      </c>
      <c r="D29" s="86" t="e">
        <f t="shared" si="0"/>
        <v>#DIV/0!</v>
      </c>
      <c r="E29" s="87">
        <f t="shared" si="7"/>
        <v>0</v>
      </c>
      <c r="F29" s="88"/>
      <c r="G29" s="85">
        <f t="shared" si="7"/>
        <v>0</v>
      </c>
      <c r="H29" s="88"/>
      <c r="I29" s="85">
        <f t="shared" si="1"/>
        <v>0</v>
      </c>
      <c r="J29" s="88"/>
      <c r="K29" s="85">
        <f t="shared" si="2"/>
        <v>0</v>
      </c>
      <c r="L29" s="88"/>
      <c r="M29" s="85">
        <f t="shared" si="3"/>
        <v>0</v>
      </c>
      <c r="N29" s="88"/>
      <c r="O29" s="101">
        <v>17</v>
      </c>
      <c r="P29" s="84" t="str">
        <f t="shared" si="8"/>
        <v>SERVIÇOS DIVERSOS</v>
      </c>
      <c r="Q29" s="106">
        <f t="shared" si="9"/>
        <v>0</v>
      </c>
      <c r="R29" s="124" t="e">
        <f t="shared" si="4"/>
        <v>#DIV/0!</v>
      </c>
      <c r="S29" s="122">
        <f t="shared" si="5"/>
        <v>0</v>
      </c>
      <c r="T29" s="88"/>
      <c r="U29" s="85">
        <f t="shared" si="6"/>
        <v>0</v>
      </c>
      <c r="V29" s="88"/>
      <c r="W29" s="85">
        <f t="shared" si="10"/>
        <v>0</v>
      </c>
      <c r="X29" s="88"/>
      <c r="Y29" s="85">
        <f t="shared" si="11"/>
        <v>0</v>
      </c>
      <c r="Z29" s="88"/>
    </row>
    <row r="30" spans="1:26" ht="12" thickBot="1">
      <c r="A30" s="104"/>
      <c r="B30" s="93"/>
      <c r="C30" s="89"/>
      <c r="D30" s="105"/>
      <c r="E30" s="94"/>
      <c r="F30" s="95"/>
      <c r="G30" s="96"/>
      <c r="H30" s="95"/>
      <c r="I30" s="96"/>
      <c r="J30" s="95"/>
      <c r="K30" s="96"/>
      <c r="L30" s="95"/>
      <c r="M30" s="96"/>
      <c r="N30" s="90"/>
      <c r="O30" s="104"/>
      <c r="P30" s="93"/>
      <c r="Q30" s="103"/>
      <c r="R30" s="102"/>
      <c r="S30" s="107"/>
      <c r="T30" s="90"/>
      <c r="U30" s="96"/>
      <c r="V30" s="90"/>
      <c r="W30" s="96"/>
      <c r="X30" s="90"/>
      <c r="Y30" s="96"/>
      <c r="Z30" s="90"/>
    </row>
    <row r="31" spans="1:26" s="80" customFormat="1" ht="12.75" thickTop="1">
      <c r="A31" s="141"/>
      <c r="B31" s="142" t="s">
        <v>298</v>
      </c>
      <c r="C31" s="127"/>
      <c r="D31" s="145"/>
      <c r="E31" s="147">
        <f>SUM(E13:E29)</f>
        <v>0</v>
      </c>
      <c r="F31" s="129" t="e">
        <f>E31/$C$32</f>
        <v>#DIV/0!</v>
      </c>
      <c r="G31" s="128">
        <f>SUM(G13:G29)</f>
        <v>0</v>
      </c>
      <c r="H31" s="129" t="e">
        <f>G31/$C$32</f>
        <v>#DIV/0!</v>
      </c>
      <c r="I31" s="128">
        <f>SUM(I13:I29)</f>
        <v>0</v>
      </c>
      <c r="J31" s="129" t="e">
        <f>I31/$C$32</f>
        <v>#DIV/0!</v>
      </c>
      <c r="K31" s="128">
        <f>SUM(K13:K29)</f>
        <v>0</v>
      </c>
      <c r="L31" s="129" t="e">
        <f>K31/$C$32</f>
        <v>#DIV/0!</v>
      </c>
      <c r="M31" s="128">
        <f>SUM(M13:M29)</f>
        <v>0</v>
      </c>
      <c r="N31" s="129" t="e">
        <f>M31/$C$32</f>
        <v>#DIV/0!</v>
      </c>
      <c r="O31" s="126"/>
      <c r="P31" s="126" t="s">
        <v>298</v>
      </c>
      <c r="Q31" s="127"/>
      <c r="R31" s="145"/>
      <c r="S31" s="147">
        <f>SUM(S13:S29)</f>
        <v>0</v>
      </c>
      <c r="T31" s="129" t="e">
        <f>S31/$C$32</f>
        <v>#DIV/0!</v>
      </c>
      <c r="U31" s="128">
        <f>SUM(U13:U29)</f>
        <v>0</v>
      </c>
      <c r="V31" s="129" t="e">
        <f>U31/$C$32</f>
        <v>#DIV/0!</v>
      </c>
      <c r="W31" s="128">
        <f>SUM(W13:W29)</f>
        <v>0</v>
      </c>
      <c r="X31" s="129" t="e">
        <f>W31/$C$32</f>
        <v>#DIV/0!</v>
      </c>
      <c r="Y31" s="128">
        <f>SUM(Y13:Y29)</f>
        <v>0</v>
      </c>
      <c r="Z31" s="129" t="e">
        <f>Y31/$C$32</f>
        <v>#DIV/0!</v>
      </c>
    </row>
    <row r="32" spans="1:26" s="80" customFormat="1" ht="12">
      <c r="A32" s="143"/>
      <c r="B32" s="144" t="s">
        <v>291</v>
      </c>
      <c r="C32" s="132">
        <f>SUM(C13:C29)</f>
        <v>0</v>
      </c>
      <c r="D32" s="146" t="e">
        <f>SUM(D13:D29)</f>
        <v>#DIV/0!</v>
      </c>
      <c r="E32" s="148">
        <f>E31</f>
        <v>0</v>
      </c>
      <c r="F32" s="133" t="e">
        <f>F31</f>
        <v>#DIV/0!</v>
      </c>
      <c r="G32" s="134">
        <f aca="true" t="shared" si="12" ref="G32:N32">G31+E32</f>
        <v>0</v>
      </c>
      <c r="H32" s="133" t="e">
        <f t="shared" si="12"/>
        <v>#DIV/0!</v>
      </c>
      <c r="I32" s="134">
        <f t="shared" si="12"/>
        <v>0</v>
      </c>
      <c r="J32" s="133" t="e">
        <f t="shared" si="12"/>
        <v>#DIV/0!</v>
      </c>
      <c r="K32" s="134">
        <f t="shared" si="12"/>
        <v>0</v>
      </c>
      <c r="L32" s="133" t="e">
        <f t="shared" si="12"/>
        <v>#DIV/0!</v>
      </c>
      <c r="M32" s="134">
        <f t="shared" si="12"/>
        <v>0</v>
      </c>
      <c r="N32" s="133" t="e">
        <f t="shared" si="12"/>
        <v>#DIV/0!</v>
      </c>
      <c r="O32" s="130"/>
      <c r="P32" s="131" t="s">
        <v>291</v>
      </c>
      <c r="Q32" s="132">
        <f>SUM(Q13:Q29)</f>
        <v>0</v>
      </c>
      <c r="R32" s="146" t="e">
        <f>SUM(R13:R29)</f>
        <v>#DIV/0!</v>
      </c>
      <c r="S32" s="149">
        <f>S31+M32</f>
        <v>0</v>
      </c>
      <c r="T32" s="133" t="e">
        <f>T31+N32</f>
        <v>#DIV/0!</v>
      </c>
      <c r="U32" s="134">
        <f aca="true" t="shared" si="13" ref="U32:Z32">U31+S32</f>
        <v>0</v>
      </c>
      <c r="V32" s="133" t="e">
        <f t="shared" si="13"/>
        <v>#DIV/0!</v>
      </c>
      <c r="W32" s="134">
        <f t="shared" si="13"/>
        <v>0</v>
      </c>
      <c r="X32" s="133" t="e">
        <f t="shared" si="13"/>
        <v>#DIV/0!</v>
      </c>
      <c r="Y32" s="134">
        <f t="shared" si="13"/>
        <v>0</v>
      </c>
      <c r="Z32" s="133" t="e">
        <f t="shared" si="13"/>
        <v>#DIV/0!</v>
      </c>
    </row>
    <row r="33" spans="3:26" ht="11.25">
      <c r="C33" s="91"/>
      <c r="T33" s="92"/>
      <c r="V33" s="92"/>
      <c r="X33" s="92"/>
      <c r="Z33" s="92"/>
    </row>
    <row r="34" spans="14:26" ht="12">
      <c r="N34" s="139"/>
      <c r="Z34" s="139"/>
    </row>
    <row r="39" spans="4:7" ht="11.25">
      <c r="D39" s="140"/>
      <c r="E39" s="140"/>
      <c r="F39" s="140"/>
      <c r="G39" s="140"/>
    </row>
    <row r="40" spans="4:7" ht="12.75">
      <c r="D40" s="200"/>
      <c r="E40" s="200"/>
      <c r="F40" s="200"/>
      <c r="G40" s="200"/>
    </row>
    <row r="41" spans="4:7" ht="12.75">
      <c r="D41" s="201"/>
      <c r="E41" s="201"/>
      <c r="F41" s="201"/>
      <c r="G41" s="201"/>
    </row>
  </sheetData>
  <sheetProtection/>
  <mergeCells count="25">
    <mergeCell ref="B11:B12"/>
    <mergeCell ref="C11:C12"/>
    <mergeCell ref="D11:D12"/>
    <mergeCell ref="E11:F11"/>
    <mergeCell ref="G11:H11"/>
    <mergeCell ref="I11:J11"/>
    <mergeCell ref="A1:N3"/>
    <mergeCell ref="A9:N9"/>
    <mergeCell ref="O1:Z3"/>
    <mergeCell ref="O9:Z9"/>
    <mergeCell ref="M6:N6"/>
    <mergeCell ref="P11:P12"/>
    <mergeCell ref="A11:A12"/>
    <mergeCell ref="O11:O12"/>
    <mergeCell ref="Q11:Q12"/>
    <mergeCell ref="R11:R12"/>
    <mergeCell ref="Y6:Z6"/>
    <mergeCell ref="D40:G40"/>
    <mergeCell ref="D41:G41"/>
    <mergeCell ref="U11:V11"/>
    <mergeCell ref="W11:X11"/>
    <mergeCell ref="Y11:Z11"/>
    <mergeCell ref="S11:T11"/>
    <mergeCell ref="K11:L11"/>
    <mergeCell ref="M11:N11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94" r:id="rId1"/>
  <headerFooter>
    <oddFooter>&amp;L&amp;F&amp;C&amp;A&amp;R&amp;P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ticiano</dc:creator>
  <cp:keywords/>
  <dc:description/>
  <cp:lastModifiedBy>Windows7</cp:lastModifiedBy>
  <cp:lastPrinted>2015-07-10T17:15:02Z</cp:lastPrinted>
  <dcterms:created xsi:type="dcterms:W3CDTF">2011-09-14T13:58:48Z</dcterms:created>
  <dcterms:modified xsi:type="dcterms:W3CDTF">2015-07-10T17:15:08Z</dcterms:modified>
  <cp:category/>
  <cp:version/>
  <cp:contentType/>
  <cp:contentStatus/>
</cp:coreProperties>
</file>