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icitações e Contratos\Editais\2022 Projetos\Rudolpho\"/>
    </mc:Choice>
  </mc:AlternateContent>
  <xr:revisionPtr revIDLastSave="0" documentId="8_{BEFD5FFF-158E-4892-B353-3F65E7D185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F16" i="1" l="1"/>
  <c r="H16" i="1" s="1"/>
  <c r="J16" i="1" s="1"/>
  <c r="L16" i="1" s="1"/>
  <c r="C36" i="1" l="1"/>
  <c r="F28" i="1"/>
  <c r="H28" i="1" s="1"/>
  <c r="J28" i="1" s="1"/>
  <c r="L28" i="1" s="1"/>
  <c r="N28" i="1" s="1"/>
  <c r="P28" i="1" s="1"/>
  <c r="F19" i="1" l="1"/>
  <c r="H19" i="1" s="1"/>
  <c r="J19" i="1" s="1"/>
  <c r="L19" i="1" s="1"/>
  <c r="N19" i="1" s="1"/>
  <c r="P19" i="1" s="1"/>
  <c r="F14" i="1"/>
  <c r="H14" i="1" s="1"/>
  <c r="J14" i="1" s="1"/>
  <c r="L14" i="1" s="1"/>
  <c r="N14" i="1" s="1"/>
  <c r="P14" i="1" s="1"/>
  <c r="F15" i="1"/>
  <c r="F17" i="1"/>
  <c r="H17" i="1" s="1"/>
  <c r="J17" i="1" s="1"/>
  <c r="L17" i="1" s="1"/>
  <c r="N17" i="1" s="1"/>
  <c r="P17" i="1" s="1"/>
  <c r="F18" i="1"/>
  <c r="H18" i="1" s="1"/>
  <c r="J18" i="1" s="1"/>
  <c r="L18" i="1" s="1"/>
  <c r="N18" i="1" s="1"/>
  <c r="P18" i="1" s="1"/>
  <c r="F20" i="1"/>
  <c r="H20" i="1" s="1"/>
  <c r="J20" i="1" s="1"/>
  <c r="L20" i="1" s="1"/>
  <c r="N20" i="1" s="1"/>
  <c r="P20" i="1" s="1"/>
  <c r="F21" i="1"/>
  <c r="H21" i="1" s="1"/>
  <c r="J21" i="1" s="1"/>
  <c r="L21" i="1" s="1"/>
  <c r="N21" i="1" s="1"/>
  <c r="P21" i="1" s="1"/>
  <c r="F22" i="1"/>
  <c r="H22" i="1" s="1"/>
  <c r="J22" i="1" s="1"/>
  <c r="L22" i="1" s="1"/>
  <c r="N22" i="1" s="1"/>
  <c r="P22" i="1" s="1"/>
  <c r="F23" i="1"/>
  <c r="H23" i="1" s="1"/>
  <c r="J23" i="1" s="1"/>
  <c r="L23" i="1" s="1"/>
  <c r="N23" i="1" s="1"/>
  <c r="P23" i="1" s="1"/>
  <c r="F24" i="1"/>
  <c r="H24" i="1" s="1"/>
  <c r="J24" i="1" s="1"/>
  <c r="L24" i="1" s="1"/>
  <c r="N24" i="1" s="1"/>
  <c r="P24" i="1" s="1"/>
  <c r="F25" i="1"/>
  <c r="H25" i="1" s="1"/>
  <c r="J25" i="1" s="1"/>
  <c r="L25" i="1" s="1"/>
  <c r="N25" i="1" s="1"/>
  <c r="P25" i="1" s="1"/>
  <c r="F26" i="1"/>
  <c r="H26" i="1" s="1"/>
  <c r="J26" i="1" s="1"/>
  <c r="L26" i="1" s="1"/>
  <c r="N26" i="1" s="1"/>
  <c r="P26" i="1" s="1"/>
  <c r="F27" i="1"/>
  <c r="H27" i="1" s="1"/>
  <c r="J27" i="1" s="1"/>
  <c r="L27" i="1" s="1"/>
  <c r="F29" i="1"/>
  <c r="H29" i="1" s="1"/>
  <c r="J29" i="1" s="1"/>
  <c r="L29" i="1" s="1"/>
  <c r="F30" i="1"/>
  <c r="H30" i="1" s="1"/>
  <c r="J30" i="1" s="1"/>
  <c r="L30" i="1" s="1"/>
  <c r="N30" i="1" s="1"/>
  <c r="P30" i="1" s="1"/>
  <c r="F31" i="1"/>
  <c r="H31" i="1" s="1"/>
  <c r="J31" i="1" s="1"/>
  <c r="L31" i="1" s="1"/>
  <c r="N31" i="1" s="1"/>
  <c r="P31" i="1" s="1"/>
  <c r="F32" i="1"/>
  <c r="H32" i="1" s="1"/>
  <c r="J32" i="1" s="1"/>
  <c r="L32" i="1" s="1"/>
  <c r="N32" i="1" s="1"/>
  <c r="P32" i="1" s="1"/>
  <c r="F33" i="1"/>
  <c r="H33" i="1" s="1"/>
  <c r="J33" i="1" s="1"/>
  <c r="L33" i="1" s="1"/>
  <c r="N33" i="1" s="1"/>
  <c r="P33" i="1" s="1"/>
  <c r="F34" i="1"/>
  <c r="H34" i="1" s="1"/>
  <c r="J34" i="1" s="1"/>
  <c r="L34" i="1" s="1"/>
  <c r="N34" i="1" s="1"/>
  <c r="P34" i="1" s="1"/>
  <c r="P15" i="1" l="1"/>
  <c r="H15" i="1"/>
  <c r="N29" i="1"/>
  <c r="P29" i="1" s="1"/>
  <c r="N27" i="1"/>
  <c r="P27" i="1" s="1"/>
  <c r="N16" i="1" l="1"/>
  <c r="P16" i="1" s="1"/>
  <c r="AL14" i="1" l="1"/>
  <c r="AE14" i="1" l="1"/>
  <c r="AN14" i="1"/>
  <c r="AM14" i="1"/>
  <c r="AA14" i="1"/>
  <c r="AT14" i="1"/>
  <c r="AF14" i="1"/>
  <c r="AB14" i="1"/>
  <c r="AI14" i="1"/>
  <c r="AD14" i="1"/>
  <c r="AJ14" i="1"/>
  <c r="AO14" i="1"/>
  <c r="AQ14" i="1"/>
  <c r="AK14" i="1"/>
  <c r="AS14" i="1"/>
  <c r="AR14" i="1"/>
  <c r="AH14" i="1"/>
  <c r="AC14" i="1"/>
  <c r="AP14" i="1"/>
  <c r="AG14" i="1"/>
  <c r="D14" i="1"/>
  <c r="AC17" i="1"/>
  <c r="AK23" i="1"/>
  <c r="AI20" i="1"/>
  <c r="AR20" i="1"/>
  <c r="AB20" i="1"/>
  <c r="AL20" i="1"/>
  <c r="AD23" i="1"/>
  <c r="AR23" i="1"/>
  <c r="AA20" i="1"/>
  <c r="AJ29" i="1"/>
  <c r="AK29" i="1"/>
  <c r="AO17" i="1"/>
  <c r="AE29" i="1"/>
  <c r="AB17" i="1"/>
  <c r="D17" i="1"/>
  <c r="AF23" i="1"/>
  <c r="AM20" i="1"/>
  <c r="AL29" i="1"/>
  <c r="AB29" i="1"/>
  <c r="AN17" i="1"/>
  <c r="AM25" i="1"/>
  <c r="AK25" i="1"/>
  <c r="AD25" i="1"/>
  <c r="AS25" i="1"/>
  <c r="AN25" i="1"/>
  <c r="AG34" i="1"/>
  <c r="AG32" i="1"/>
  <c r="AL34" i="1"/>
  <c r="AI31" i="1"/>
  <c r="D32" i="1"/>
  <c r="AF33" i="1"/>
  <c r="AE32" i="1"/>
  <c r="AD31" i="1"/>
  <c r="AE34" i="1"/>
  <c r="AB31" i="1"/>
  <c r="AP33" i="1"/>
  <c r="AJ33" i="1"/>
  <c r="AO34" i="1"/>
  <c r="D34" i="1"/>
  <c r="AK34" i="1"/>
  <c r="AH33" i="1"/>
  <c r="AL32" i="1"/>
  <c r="AH34" i="1"/>
  <c r="AQ34" i="1"/>
  <c r="AG31" i="1"/>
  <c r="AN32" i="1"/>
  <c r="AT32" i="1"/>
  <c r="AJ30" i="1"/>
  <c r="AQ19" i="1"/>
  <c r="AG18" i="1"/>
  <c r="AS18" i="1"/>
  <c r="AL21" i="1"/>
  <c r="AI15" i="1"/>
  <c r="AR15" i="1"/>
  <c r="AD26" i="1"/>
  <c r="AK28" i="1"/>
  <c r="AC16" i="1"/>
  <c r="AP16" i="1"/>
  <c r="AN27" i="1"/>
  <c r="AK24" i="1"/>
  <c r="AI22" i="1"/>
  <c r="AJ22" i="1"/>
  <c r="AM30" i="1"/>
  <c r="AN26" i="1"/>
  <c r="AR16" i="1"/>
  <c r="AS22" i="1"/>
  <c r="AK30" i="1"/>
  <c r="AO19" i="1"/>
  <c r="AK18" i="1"/>
  <c r="AH18" i="1"/>
  <c r="AI21" i="1"/>
  <c r="AK15" i="1"/>
  <c r="AJ26" i="1"/>
  <c r="AT23" i="1"/>
  <c r="D20" i="1"/>
  <c r="D23" i="1"/>
  <c r="AS23" i="1"/>
  <c r="AG23" i="1"/>
  <c r="AF20" i="1"/>
  <c r="AI23" i="1"/>
  <c r="AO20" i="1"/>
  <c r="AO29" i="1"/>
  <c r="AN29" i="1"/>
  <c r="AA17" i="1"/>
  <c r="AC29" i="1"/>
  <c r="AE17" i="1"/>
  <c r="AL23" i="1"/>
  <c r="AH23" i="1"/>
  <c r="AJ20" i="1"/>
  <c r="D29" i="1"/>
  <c r="AT17" i="1"/>
  <c r="D25" i="1"/>
  <c r="AQ25" i="1"/>
  <c r="AL25" i="1"/>
  <c r="AB25" i="1"/>
  <c r="AP25" i="1"/>
  <c r="AR25" i="1"/>
  <c r="AI34" i="1"/>
  <c r="AH32" i="1"/>
  <c r="AJ34" i="1"/>
  <c r="AL33" i="1"/>
  <c r="AE31" i="1"/>
  <c r="AC33" i="1"/>
  <c r="AE23" i="1"/>
  <c r="AK20" i="1"/>
  <c r="AN23" i="1"/>
  <c r="AJ23" i="1"/>
  <c r="AM29" i="1"/>
  <c r="AS17" i="1"/>
  <c r="AM17" i="1"/>
  <c r="AP20" i="1"/>
  <c r="AT29" i="1"/>
  <c r="AH25" i="1"/>
  <c r="AC25" i="1"/>
  <c r="AE25" i="1"/>
  <c r="AA32" i="1"/>
  <c r="AF32" i="1"/>
  <c r="AO33" i="1"/>
  <c r="AC31" i="1"/>
  <c r="AE33" i="1"/>
  <c r="AT31" i="1"/>
  <c r="AT34" i="1"/>
  <c r="AJ31" i="1"/>
  <c r="AR33" i="1"/>
  <c r="AP31" i="1"/>
  <c r="AS32" i="1"/>
  <c r="AG33" i="1"/>
  <c r="AQ33" i="1"/>
  <c r="AE30" i="1"/>
  <c r="AI19" i="1"/>
  <c r="AN18" i="1"/>
  <c r="AA21" i="1"/>
  <c r="AD15" i="1"/>
  <c r="AC26" i="1"/>
  <c r="AI28" i="1"/>
  <c r="AQ16" i="1"/>
  <c r="AE27" i="1"/>
  <c r="AJ24" i="1"/>
  <c r="D22" i="1"/>
  <c r="AB22" i="1"/>
  <c r="AC23" i="1"/>
  <c r="AS20" i="1"/>
  <c r="AM23" i="1"/>
  <c r="AN20" i="1"/>
  <c r="AA29" i="1"/>
  <c r="AH29" i="1"/>
  <c r="AL17" i="1"/>
  <c r="AT20" i="1"/>
  <c r="AI29" i="1"/>
  <c r="AG25" i="1"/>
  <c r="AO25" i="1"/>
  <c r="AT25" i="1"/>
  <c r="AC32" i="1"/>
  <c r="AN31" i="1"/>
  <c r="AJ32" i="1"/>
  <c r="AR32" i="1"/>
  <c r="AK33" i="1"/>
  <c r="AM34" i="1"/>
  <c r="AK31" i="1"/>
  <c r="AC34" i="1"/>
  <c r="AO32" i="1"/>
  <c r="AT33" i="1"/>
  <c r="AB34" i="1"/>
  <c r="AQ31" i="1"/>
  <c r="AP32" i="1"/>
  <c r="AB32" i="1"/>
  <c r="AS34" i="1"/>
  <c r="AN34" i="1"/>
  <c r="AR30" i="1"/>
  <c r="AL19" i="1"/>
  <c r="AC18" i="1"/>
  <c r="AT21" i="1"/>
  <c r="D15" i="1"/>
  <c r="AA26" i="1"/>
  <c r="AL28" i="1"/>
  <c r="AM16" i="1"/>
  <c r="AT27" i="1"/>
  <c r="AD24" i="1"/>
  <c r="AF22" i="1"/>
  <c r="AI30" i="1"/>
  <c r="AO21" i="1"/>
  <c r="AM28" i="1"/>
  <c r="AS24" i="1"/>
  <c r="AD30" i="1"/>
  <c r="AG19" i="1"/>
  <c r="AR18" i="1"/>
  <c r="AG21" i="1"/>
  <c r="AM15" i="1"/>
  <c r="D26" i="1"/>
  <c r="AO28" i="1"/>
  <c r="AO16" i="1"/>
  <c r="AM27" i="1"/>
  <c r="AL27" i="1"/>
  <c r="AQ24" i="1"/>
  <c r="AA19" i="1"/>
  <c r="AP27" i="1"/>
  <c r="AC30" i="1"/>
  <c r="AS27" i="1"/>
  <c r="AA30" i="1"/>
  <c r="AJ19" i="1"/>
  <c r="D19" i="1"/>
  <c r="AF18" i="1"/>
  <c r="AC21" i="1"/>
  <c r="AR21" i="1"/>
  <c r="AF15" i="1"/>
  <c r="AI26" i="1"/>
  <c r="AA28" i="1"/>
  <c r="D28" i="1"/>
  <c r="AD16" i="1"/>
  <c r="AH27" i="1"/>
  <c r="AI24" i="1"/>
  <c r="AR24" i="1"/>
  <c r="AP22" i="1"/>
  <c r="AQ30" i="1"/>
  <c r="AM21" i="1"/>
  <c r="AA23" i="1"/>
  <c r="AE20" i="1"/>
  <c r="AJ17" i="1"/>
  <c r="AQ23" i="1"/>
  <c r="AG17" i="1"/>
  <c r="AI25" i="1"/>
  <c r="AD32" i="1"/>
  <c r="AL31" i="1"/>
  <c r="AF31" i="1"/>
  <c r="AM33" i="1"/>
  <c r="AB33" i="1"/>
  <c r="AR31" i="1"/>
  <c r="AQ32" i="1"/>
  <c r="AM19" i="1"/>
  <c r="AQ15" i="1"/>
  <c r="AQ28" i="1"/>
  <c r="AI27" i="1"/>
  <c r="AF24" i="1"/>
  <c r="AE16" i="1"/>
  <c r="AL30" i="1"/>
  <c r="AR19" i="1"/>
  <c r="AD21" i="1"/>
  <c r="AA15" i="1"/>
  <c r="AB26" i="1"/>
  <c r="AR28" i="1"/>
  <c r="AN16" i="1"/>
  <c r="AP24" i="1"/>
  <c r="AO22" i="1"/>
  <c r="AO27" i="1"/>
  <c r="AN19" i="1"/>
  <c r="AE28" i="1"/>
  <c r="AT30" i="1"/>
  <c r="AD19" i="1"/>
  <c r="AD18" i="1"/>
  <c r="AH21" i="1"/>
  <c r="AH15" i="1"/>
  <c r="AQ26" i="1"/>
  <c r="AG28" i="1"/>
  <c r="AB16" i="1"/>
  <c r="AC27" i="1"/>
  <c r="AH24" i="1"/>
  <c r="AQ22" i="1"/>
  <c r="AJ18" i="1"/>
  <c r="AN15" i="1"/>
  <c r="AB28" i="1"/>
  <c r="AF16" i="1"/>
  <c r="AB24" i="1"/>
  <c r="AD29" i="1"/>
  <c r="AD17" i="1"/>
  <c r="AB30" i="1"/>
  <c r="AA18" i="1"/>
  <c r="AP21" i="1"/>
  <c r="AS26" i="1"/>
  <c r="AT16" i="1"/>
  <c r="AD22" i="1"/>
  <c r="D16" i="1"/>
  <c r="AF27" i="1"/>
  <c r="AQ29" i="1"/>
  <c r="AQ20" i="1"/>
  <c r="AO31" i="1"/>
  <c r="AD33" i="1"/>
  <c r="D31" i="1"/>
  <c r="AC19" i="1"/>
  <c r="AS15" i="1"/>
  <c r="AK27" i="1"/>
  <c r="D18" i="1"/>
  <c r="AF30" i="1"/>
  <c r="AQ18" i="1"/>
  <c r="AJ15" i="1"/>
  <c r="AM26" i="1"/>
  <c r="AH16" i="1"/>
  <c r="AA22" i="1"/>
  <c r="AE26" i="1"/>
  <c r="AR26" i="1"/>
  <c r="AE19" i="1"/>
  <c r="D21" i="1"/>
  <c r="AF26" i="1"/>
  <c r="AN28" i="1"/>
  <c r="AD27" i="1"/>
  <c r="AE22" i="1"/>
  <c r="AE21" i="1"/>
  <c r="AI16" i="1"/>
  <c r="AP29" i="1"/>
  <c r="AF17" i="1"/>
  <c r="AP23" i="1"/>
  <c r="AF29" i="1"/>
  <c r="AI17" i="1"/>
  <c r="AB23" i="1"/>
  <c r="AQ17" i="1"/>
  <c r="AF25" i="1"/>
  <c r="D33" i="1"/>
  <c r="AA31" i="1"/>
  <c r="AK32" i="1"/>
  <c r="AD34" i="1"/>
  <c r="AA34" i="1"/>
  <c r="AN33" i="1"/>
  <c r="AH31" i="1"/>
  <c r="AG30" i="1"/>
  <c r="AB18" i="1"/>
  <c r="AF21" i="1"/>
  <c r="AL26" i="1"/>
  <c r="AA16" i="1"/>
  <c r="AA24" i="1"/>
  <c r="AG22" i="1"/>
  <c r="AQ21" i="1"/>
  <c r="D27" i="1"/>
  <c r="AN30" i="1"/>
  <c r="AT19" i="1"/>
  <c r="AJ21" i="1"/>
  <c r="AH26" i="1"/>
  <c r="AC28" i="1"/>
  <c r="AK16" i="1"/>
  <c r="AR27" i="1"/>
  <c r="AM24" i="1"/>
  <c r="AO30" i="1"/>
  <c r="AN21" i="1"/>
  <c r="AL22" i="1"/>
  <c r="AO18" i="1"/>
  <c r="AC24" i="1"/>
  <c r="AP30" i="1"/>
  <c r="AS19" i="1"/>
  <c r="AM18" i="1"/>
  <c r="AS21" i="1"/>
  <c r="AG15" i="1"/>
  <c r="AO26" i="1"/>
  <c r="AD28" i="1"/>
  <c r="AJ16" i="1"/>
  <c r="AB27" i="1"/>
  <c r="D24" i="1"/>
  <c r="AM22" i="1"/>
  <c r="AT18" i="1"/>
  <c r="AO15" i="1"/>
  <c r="AS28" i="1"/>
  <c r="AA27" i="1"/>
  <c r="AC22" i="1"/>
  <c r="AS29" i="1"/>
  <c r="AH17" i="1"/>
  <c r="AO23" i="1"/>
  <c r="AH20" i="1"/>
  <c r="AG29" i="1"/>
  <c r="AC20" i="1"/>
  <c r="AJ25" i="1"/>
  <c r="AT24" i="1"/>
  <c r="AI33" i="1"/>
  <c r="AA33" i="1"/>
  <c r="AS33" i="1"/>
  <c r="AS31" i="1"/>
  <c r="AR34" i="1"/>
  <c r="AM32" i="1"/>
  <c r="AS30" i="1"/>
  <c r="AP18" i="1"/>
  <c r="AK21" i="1"/>
  <c r="AP26" i="1"/>
  <c r="AL16" i="1"/>
  <c r="AO24" i="1"/>
  <c r="AK19" i="1"/>
  <c r="AP15" i="1"/>
  <c r="AE24" i="1"/>
  <c r="AH30" i="1"/>
  <c r="AE18" i="1"/>
  <c r="AE15" i="1"/>
  <c r="AK26" i="1"/>
  <c r="AJ28" i="1"/>
  <c r="AG16" i="1"/>
  <c r="AG27" i="1"/>
  <c r="AN24" i="1"/>
  <c r="AH19" i="1"/>
  <c r="AC15" i="1"/>
  <c r="AH22" i="1"/>
  <c r="AL15" i="1"/>
  <c r="AN22" i="1"/>
  <c r="AP19" i="1"/>
  <c r="AT15" i="1"/>
  <c r="AP28" i="1"/>
  <c r="AQ27" i="1"/>
  <c r="AT22" i="1"/>
  <c r="AG26" i="1"/>
  <c r="AR29" i="1"/>
  <c r="AK17" i="1"/>
  <c r="AD20" i="1"/>
  <c r="AP17" i="1"/>
  <c r="AG20" i="1"/>
  <c r="AA25" i="1"/>
  <c r="AI32" i="1"/>
  <c r="AF34" i="1"/>
  <c r="AM31" i="1"/>
  <c r="AP34" i="1"/>
  <c r="AF28" i="1"/>
  <c r="AK22" i="1"/>
  <c r="AH28" i="1"/>
  <c r="AB19" i="1"/>
  <c r="AB21" i="1"/>
  <c r="AT28" i="1"/>
  <c r="AJ27" i="1"/>
  <c r="AL18" i="1"/>
  <c r="AF19" i="1"/>
  <c r="D30" i="1"/>
  <c r="AI18" i="1"/>
  <c r="AB15" i="1"/>
  <c r="AS16" i="1"/>
  <c r="AL24" i="1"/>
  <c r="AR22" i="1"/>
  <c r="AT26" i="1"/>
  <c r="AG24" i="1"/>
  <c r="AR17" i="1"/>
  <c r="AB36" i="1" l="1"/>
  <c r="AB37" i="1" s="1"/>
  <c r="E38" i="1" s="1"/>
  <c r="E39" i="1" s="1"/>
  <c r="AE36" i="1"/>
  <c r="AE37" i="1" s="1"/>
  <c r="I36" i="1" s="1"/>
  <c r="I37" i="1" s="1"/>
  <c r="AT36" i="1"/>
  <c r="AT37" i="1" s="1"/>
  <c r="AP36" i="1"/>
  <c r="AP37" i="1" s="1"/>
  <c r="AD36" i="1"/>
  <c r="AD37" i="1" s="1"/>
  <c r="D36" i="1"/>
  <c r="AC36" i="1"/>
  <c r="AC37" i="1" s="1"/>
  <c r="G36" i="1" s="1"/>
  <c r="G37" i="1" s="1"/>
  <c r="AO36" i="1"/>
  <c r="AO37" i="1" s="1"/>
  <c r="S36" i="1" s="1"/>
  <c r="S37" i="1" s="1"/>
  <c r="AI36" i="1"/>
  <c r="AI37" i="1" s="1"/>
  <c r="M36" i="1" s="1"/>
  <c r="M37" i="1" s="1"/>
  <c r="AN36" i="1"/>
  <c r="AN37" i="1" s="1"/>
  <c r="AH36" i="1"/>
  <c r="AH37" i="1" s="1"/>
  <c r="AK36" i="1"/>
  <c r="AK37" i="1" s="1"/>
  <c r="O36" i="1" s="1"/>
  <c r="O37" i="1" s="1"/>
  <c r="AS36" i="1"/>
  <c r="AS37" i="1" s="1"/>
  <c r="W36" i="1" s="1"/>
  <c r="W37" i="1" s="1"/>
  <c r="AF36" i="1"/>
  <c r="AF37" i="1" s="1"/>
  <c r="AR36" i="1"/>
  <c r="AR37" i="1" s="1"/>
  <c r="AG36" i="1"/>
  <c r="AG37" i="1" s="1"/>
  <c r="K36" i="1" s="1"/>
  <c r="K37" i="1" s="1"/>
  <c r="AM36" i="1"/>
  <c r="AM37" i="1" s="1"/>
  <c r="Q36" i="1" s="1"/>
  <c r="Q37" i="1" s="1"/>
  <c r="AL36" i="1"/>
  <c r="AL37" i="1" s="1"/>
  <c r="AJ36" i="1"/>
  <c r="AJ37" i="1" s="1"/>
  <c r="AA36" i="1"/>
  <c r="AA37" i="1" s="1"/>
  <c r="E36" i="1" s="1"/>
  <c r="E37" i="1" s="1"/>
  <c r="AQ36" i="1"/>
  <c r="AQ37" i="1" s="1"/>
  <c r="U36" i="1" s="1"/>
  <c r="U37" i="1" s="1"/>
  <c r="G38" i="1" l="1"/>
  <c r="G39" i="1" s="1"/>
  <c r="I38" i="1" l="1"/>
  <c r="I39" i="1" s="1"/>
  <c r="K38" i="1" l="1"/>
  <c r="K39" i="1" s="1"/>
  <c r="M38" i="1" l="1"/>
  <c r="M39" i="1" s="1"/>
  <c r="O38" i="1" l="1"/>
  <c r="O39" i="1" s="1"/>
  <c r="Q38" i="1" l="1"/>
  <c r="Q39" i="1" s="1"/>
  <c r="S38" i="1" l="1"/>
  <c r="S39" i="1" s="1"/>
  <c r="U38" i="1" l="1"/>
  <c r="U39" i="1" s="1"/>
  <c r="W38" i="1" l="1"/>
  <c r="W39" i="1" s="1"/>
</calcChain>
</file>

<file path=xl/sharedStrings.xml><?xml version="1.0" encoding="utf-8"?>
<sst xmlns="http://schemas.openxmlformats.org/spreadsheetml/2006/main" count="98" uniqueCount="62">
  <si>
    <t>CRONOGRAMA FÍSICO FINANCEIRO</t>
  </si>
  <si>
    <t>ÍTEM</t>
  </si>
  <si>
    <t>DISCRIMINAÇÃO DOS SERVIÇOS</t>
  </si>
  <si>
    <t>VALOR DOS SERVIÇOS (R$)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</si>
  <si>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</si>
  <si>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</si>
  <si>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</si>
  <si>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</si>
  <si>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</si>
  <si>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</si>
  <si>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</si>
  <si>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</si>
  <si>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SERVIÇOS A EXECUTAR (%)</t>
  </si>
  <si>
    <t>MÊS 8</t>
  </si>
  <si>
    <t>MÊS 9</t>
  </si>
  <si>
    <t>No 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</si>
  <si>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</si>
  <si>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</si>
  <si>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</si>
  <si>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</si>
  <si>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</si>
  <si>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</si>
  <si>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</si>
  <si>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</si>
  <si>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</si>
  <si>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</si>
  <si>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Acum.</t>
  </si>
  <si>
    <t>MÊS 10</t>
  </si>
  <si>
    <t>no mês</t>
  </si>
  <si>
    <t>acum.</t>
  </si>
  <si>
    <t>TOTAL SIMPLES (R$)</t>
  </si>
  <si>
    <t>TOTAL SIMPLES (%)</t>
  </si>
  <si>
    <t>TOTAL ACUMULADO (%)</t>
  </si>
  <si>
    <t>TOTAL ACUMULADO (R$)</t>
  </si>
  <si>
    <t>LOCAL:</t>
  </si>
  <si>
    <t>MUNICÍPIO:</t>
  </si>
  <si>
    <t xml:space="preserve">IMPERMEABILIZAÇÃO </t>
  </si>
  <si>
    <t>INSTALAÇÕES HIDROSSANITÁRIAS</t>
  </si>
  <si>
    <t>ESTRUTURAL</t>
  </si>
  <si>
    <t>LIMPEZA FINAL DA OBRA</t>
  </si>
  <si>
    <t xml:space="preserve">OBRA: </t>
  </si>
  <si>
    <t>________________________________________</t>
  </si>
  <si>
    <t>Clarice Vanete Tumelero Niedermaier</t>
  </si>
  <si>
    <t>AMERIOS (Associação dos Municípios do Entre Rios)</t>
  </si>
  <si>
    <t>Engenheira Civil – CREA/SC 139.652-1</t>
  </si>
  <si>
    <t>PISO GERAL</t>
  </si>
  <si>
    <t>ÁREA TOTAL:</t>
  </si>
  <si>
    <t xml:space="preserve">ESQUADRIAS </t>
  </si>
  <si>
    <t>SISTEMAS PREVENTIVOS CONTRA INCÊNDIO - PARTE CIVIL</t>
  </si>
  <si>
    <t>INSTALAÇÕES ELÉTRICAS e ELÉTRICAS PREVENTIVAS</t>
  </si>
  <si>
    <t>TELHAMENTO / CAPTAÇÃO DAS ÁGUAS PLUVIAIS</t>
  </si>
  <si>
    <t xml:space="preserve">AMPLIAÇÃO E REFORMA DO CENTRO EDUCACIONAL MUNICIPAL RUDOLPHO WALTER </t>
  </si>
  <si>
    <t>RUA LEOBERTO LEAL, N° 30 – BAIRRO AURORA</t>
  </si>
  <si>
    <t>130,70 m²</t>
  </si>
  <si>
    <t>PALMITOS / SC</t>
  </si>
  <si>
    <t>SERVIÇOS INICIAIS/ABRIGO DE MATERIAIS</t>
  </si>
  <si>
    <t>REMOÇÕES / DEMOLIÇÕES</t>
  </si>
  <si>
    <t>ALVENARIA / REVESTIMENTOS</t>
  </si>
  <si>
    <t>GRANITOS / DIVISÓRIAS DOS SANITÁRIOS</t>
  </si>
  <si>
    <t>ACESSIBILIDADE INTERNA</t>
  </si>
  <si>
    <t>PARTE EXTERNA</t>
  </si>
  <si>
    <t>Maravilha (SC), março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</si>
</sst>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164" formatCode="&quot;R$&quot;\ #,##0.00"/>
    <numFmt numFmtId="165" formatCode="_ &quot;R$&quot;* #\,##0\.00_ ;_ &quot;R$&quot;* \-#\,##0\.00_ ;_ &quot;R$&quot;* &quot;-&quot;??_ ;_ @_ "/>
    <numFmt numFmtId="166" formatCode="_ * #\,##0\.00_ ;_ * \-#\,##0\.00_ ;_ * &quot;-&quot;??_ ;_ @_ "/>
    <numFmt numFmtId="167" formatCode="0.00;\-0.00;;@"/>
    <numFmt numFmtId="168" formatCode="&quot;R$&quot;\ #,##0.00;\-0.00;;@"/>
    <numFmt numFmtId="169" formatCode="0.00%;\-0.00;;@"/>
    <numFmt numFmtId="170" formatCode="0.00\ &quot;%&quot;;\-0.00;;@"/>
    <numFmt numFmtId="171" formatCode="&quot; R$&quot;\ 0.00;\-0.00;;@"/>
    <numFmt numFmtId="172" formatCode="&quot; R$&quot;\ ###,###.00;\-0.00;;@"/>
    <numFmt numFmtId="173" formatCode="0.00;[Red]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</cellStyleXfs>
  <cellXfs count="126">
    <xf numFmtId="0" fontId="0" fillId="0" borderId="0" xfId="0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28" xfId="0" applyBorder="1"/>
    <xf numFmtId="0" fontId="0" fillId="0" borderId="31" xfId="0" applyBorder="1"/>
    <xf numFmtId="0" fontId="0" fillId="0" borderId="18" xfId="0" applyBorder="1"/>
    <xf numFmtId="0" fontId="0" fillId="0" borderId="10" xfId="0" applyBorder="1"/>
    <xf numFmtId="0" fontId="4" fillId="3" borderId="30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20" xfId="0" applyNumberFormat="1" applyFont="1" applyFill="1" applyBorder="1" applyAlignment="1">
      <alignment horizontal="center" vertical="center"/>
    </xf>
    <xf numFmtId="167" fontId="4" fillId="0" borderId="21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5" fillId="3" borderId="14" xfId="0" applyFont="1" applyFill="1" applyBorder="1" applyAlignment="1"/>
    <xf numFmtId="0" fontId="5" fillId="3" borderId="15" xfId="0" applyFont="1" applyFill="1" applyBorder="1" applyAlignment="1"/>
    <xf numFmtId="0" fontId="2" fillId="0" borderId="0" xfId="0" applyFont="1" applyAlignment="1">
      <alignment horizontal="center"/>
    </xf>
    <xf numFmtId="0" fontId="1" fillId="0" borderId="0" xfId="0" applyFont="1"/>
    <xf numFmtId="44" fontId="9" fillId="0" borderId="23" xfId="0" applyNumberFormat="1" applyFont="1" applyBorder="1" applyAlignment="1">
      <alignment horizontal="center" vertical="center"/>
    </xf>
    <xf numFmtId="0" fontId="0" fillId="0" borderId="0" xfId="0" applyFont="1"/>
    <xf numFmtId="0" fontId="10" fillId="3" borderId="30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10" fontId="10" fillId="0" borderId="1" xfId="0" applyNumberFormat="1" applyFont="1" applyFill="1" applyBorder="1" applyAlignment="1">
      <alignment horizontal="center" vertical="center"/>
    </xf>
    <xf numFmtId="167" fontId="10" fillId="0" borderId="2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169" fontId="10" fillId="0" borderId="19" xfId="0" applyNumberFormat="1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168" fontId="10" fillId="0" borderId="23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168" fontId="10" fillId="0" borderId="7" xfId="0" applyNumberFormat="1" applyFont="1" applyBorder="1" applyAlignment="1">
      <alignment horizontal="center" vertical="center"/>
    </xf>
    <xf numFmtId="169" fontId="10" fillId="0" borderId="39" xfId="0" applyNumberFormat="1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167" fontId="1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64" fontId="11" fillId="2" borderId="36" xfId="0" applyNumberFormat="1" applyFont="1" applyFill="1" applyBorder="1" applyAlignment="1">
      <alignment horizontal="center" vertical="center"/>
    </xf>
    <xf numFmtId="10" fontId="11" fillId="2" borderId="3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3" fillId="0" borderId="0" xfId="1" applyFont="1" applyBorder="1" applyAlignment="1"/>
    <xf numFmtId="0" fontId="14" fillId="0" borderId="0" xfId="1" applyFont="1"/>
    <xf numFmtId="0" fontId="13" fillId="0" borderId="0" xfId="1" applyFont="1"/>
    <xf numFmtId="44" fontId="12" fillId="0" borderId="0" xfId="1" applyNumberFormat="1" applyFont="1" applyAlignment="1"/>
    <xf numFmtId="0" fontId="15" fillId="0" borderId="0" xfId="1" applyFont="1" applyAlignment="1"/>
    <xf numFmtId="0" fontId="13" fillId="0" borderId="0" xfId="1" applyFont="1" applyAlignment="1"/>
    <xf numFmtId="0" fontId="16" fillId="0" borderId="0" xfId="1" applyFont="1"/>
    <xf numFmtId="0" fontId="16" fillId="0" borderId="0" xfId="1" applyFont="1" applyBorder="1" applyAlignment="1"/>
    <xf numFmtId="0" fontId="18" fillId="0" borderId="0" xfId="0" applyFont="1"/>
    <xf numFmtId="0" fontId="16" fillId="0" borderId="0" xfId="0" applyFont="1" applyAlignment="1">
      <alignment vertical="center"/>
    </xf>
    <xf numFmtId="10" fontId="17" fillId="0" borderId="0" xfId="0" applyNumberFormat="1" applyFont="1"/>
    <xf numFmtId="173" fontId="16" fillId="0" borderId="0" xfId="0" applyNumberFormat="1" applyFont="1"/>
    <xf numFmtId="4" fontId="16" fillId="0" borderId="0" xfId="0" applyNumberFormat="1" applyFont="1"/>
    <xf numFmtId="0" fontId="17" fillId="0" borderId="0" xfId="0" applyFont="1" applyAlignment="1">
      <alignment vertical="center"/>
    </xf>
    <xf numFmtId="0" fontId="0" fillId="0" borderId="0" xfId="0" applyFont="1" applyFill="1"/>
    <xf numFmtId="0" fontId="18" fillId="0" borderId="0" xfId="0" applyFont="1" applyFill="1"/>
    <xf numFmtId="0" fontId="3" fillId="0" borderId="23" xfId="0" applyFont="1" applyFill="1" applyBorder="1"/>
    <xf numFmtId="0" fontId="19" fillId="0" borderId="0" xfId="0" applyFont="1"/>
    <xf numFmtId="0" fontId="2" fillId="0" borderId="0" xfId="0" applyFont="1" applyAlignment="1">
      <alignment horizontal="left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3" borderId="22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170" fontId="10" fillId="0" borderId="3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70" fontId="11" fillId="0" borderId="34" xfId="0" applyNumberFormat="1" applyFont="1" applyFill="1" applyBorder="1" applyAlignment="1">
      <alignment horizontal="center" vertical="center"/>
    </xf>
    <xf numFmtId="170" fontId="11" fillId="0" borderId="35" xfId="0" applyNumberFormat="1" applyFont="1" applyFill="1" applyBorder="1" applyAlignment="1">
      <alignment horizontal="center" vertical="center"/>
    </xf>
    <xf numFmtId="170" fontId="11" fillId="0" borderId="33" xfId="0" applyNumberFormat="1" applyFont="1" applyFill="1" applyBorder="1" applyAlignment="1">
      <alignment horizontal="center" vertical="center"/>
    </xf>
    <xf numFmtId="170" fontId="4" fillId="0" borderId="33" xfId="0" applyNumberFormat="1" applyFont="1" applyFill="1" applyBorder="1" applyAlignment="1">
      <alignment horizontal="center" vertical="center"/>
    </xf>
    <xf numFmtId="170" fontId="5" fillId="0" borderId="34" xfId="0" applyNumberFormat="1" applyFont="1" applyFill="1" applyBorder="1" applyAlignment="1">
      <alignment horizontal="center" vertical="center"/>
    </xf>
    <xf numFmtId="170" fontId="5" fillId="0" borderId="35" xfId="0" applyNumberFormat="1" applyFont="1" applyFill="1" applyBorder="1" applyAlignment="1">
      <alignment horizontal="center" vertical="center"/>
    </xf>
    <xf numFmtId="172" fontId="10" fillId="0" borderId="33" xfId="0" applyNumberFormat="1" applyFont="1" applyFill="1" applyBorder="1" applyAlignment="1">
      <alignment horizontal="center" vertical="center"/>
    </xf>
    <xf numFmtId="172" fontId="10" fillId="0" borderId="21" xfId="0" applyNumberFormat="1" applyFont="1" applyFill="1" applyBorder="1" applyAlignment="1">
      <alignment horizontal="center" vertical="center"/>
    </xf>
    <xf numFmtId="171" fontId="4" fillId="0" borderId="35" xfId="0" applyNumberFormat="1" applyFont="1" applyFill="1" applyBorder="1" applyAlignment="1">
      <alignment horizontal="center" vertical="center"/>
    </xf>
    <xf numFmtId="171" fontId="4" fillId="0" borderId="33" xfId="0" applyNumberFormat="1" applyFont="1" applyFill="1" applyBorder="1" applyAlignment="1">
      <alignment horizontal="center" vertical="center"/>
    </xf>
    <xf numFmtId="170" fontId="10" fillId="0" borderId="3" xfId="0" applyNumberFormat="1" applyFont="1" applyFill="1" applyBorder="1" applyAlignment="1">
      <alignment horizontal="center" vertical="center"/>
    </xf>
    <xf numFmtId="170" fontId="11" fillId="0" borderId="37" xfId="0" applyNumberFormat="1" applyFont="1" applyFill="1" applyBorder="1" applyAlignment="1">
      <alignment horizontal="center" vertical="center"/>
    </xf>
    <xf numFmtId="170" fontId="4" fillId="0" borderId="35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172" fontId="11" fillId="0" borderId="38" xfId="0" applyNumberFormat="1" applyFont="1" applyFill="1" applyBorder="1" applyAlignment="1">
      <alignment horizontal="center" vertical="center"/>
    </xf>
    <xf numFmtId="171" fontId="5" fillId="0" borderId="35" xfId="0" applyNumberFormat="1" applyFont="1" applyFill="1" applyBorder="1" applyAlignment="1">
      <alignment horizontal="center" vertical="center"/>
    </xf>
    <xf numFmtId="171" fontId="5" fillId="0" borderId="33" xfId="0" applyNumberFormat="1" applyFont="1" applyFill="1" applyBorder="1" applyAlignment="1">
      <alignment horizontal="center" vertical="center"/>
    </xf>
    <xf numFmtId="4" fontId="12" fillId="1" borderId="26" xfId="5" applyNumberFormat="1" applyFont="1" applyFill="1" applyBorder="1" applyAlignment="1" applyProtection="1">
      <alignment vertical="center"/>
      <protection hidden="1"/>
    </xf>
    <xf numFmtId="4" fontId="12" fillId="1" borderId="14" xfId="0" applyNumberFormat="1" applyFont="1" applyFill="1" applyBorder="1" applyAlignment="1" applyProtection="1">
      <alignment vertical="center"/>
      <protection hidden="1"/>
    </xf>
    <xf numFmtId="170" fontId="5" fillId="0" borderId="19" xfId="0" applyNumberFormat="1" applyFont="1" applyFill="1" applyBorder="1" applyAlignment="1">
      <alignment horizontal="center" vertical="center"/>
    </xf>
    <xf numFmtId="172" fontId="11" fillId="0" borderId="5" xfId="0" applyNumberFormat="1" applyFont="1" applyFill="1" applyBorder="1" applyAlignment="1">
      <alignment horizontal="center" vertical="center"/>
    </xf>
  </cellXfs>
  <cellStyles count="6">
    <cellStyle name="Moeda 2" xfId="2" xr:uid="{00000000-0005-0000-0000-000000000000}"/>
    <cellStyle name="Normal" xfId="0" builtinId="0"/>
    <cellStyle name="Normal 2" xfId="1" xr:uid="{00000000-0005-0000-0000-000002000000}"/>
    <cellStyle name="Normal_Plan1" xfId="5" xr:uid="{00000000-0005-0000-0000-000003000000}"/>
    <cellStyle name="Porcentagem 2" xfId="3" xr:uid="{00000000-0005-0000-0000-000004000000}"/>
    <cellStyle name="Vírgula 2" xfId="4" xr:uid="{00000000-0005-0000-0000-000005000000}"/>
  </cellStyles>
  <dxfs count="1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iente\Downloads\7-Projeto%20Amplia&#231;&#227;o%20e%20Reforma%20Centro%20Educacional%20-%20OR%20jul%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 1"/>
      <sheetName val="Página 2"/>
    </sheetNames>
    <sheetDataSet>
      <sheetData sheetId="0">
        <row r="20">
          <cell r="J20">
            <v>6225.54</v>
          </cell>
        </row>
        <row r="32">
          <cell r="J32">
            <v>4318.08</v>
          </cell>
        </row>
        <row r="46">
          <cell r="J46">
            <v>28700.44</v>
          </cell>
        </row>
        <row r="65">
          <cell r="J65">
            <v>94684.22</v>
          </cell>
        </row>
        <row r="70">
          <cell r="J70">
            <v>1202.52</v>
          </cell>
        </row>
        <row r="83">
          <cell r="J83">
            <v>21640.98</v>
          </cell>
        </row>
        <row r="107">
          <cell r="J107">
            <v>57863.93</v>
          </cell>
        </row>
        <row r="118">
          <cell r="J118">
            <v>58761.06</v>
          </cell>
        </row>
        <row r="138">
          <cell r="J138">
            <v>58088.160000000003</v>
          </cell>
        </row>
        <row r="213">
          <cell r="J213">
            <v>74095.570000000007</v>
          </cell>
        </row>
        <row r="227">
          <cell r="J227">
            <v>104433.67</v>
          </cell>
        </row>
        <row r="233">
          <cell r="J233">
            <v>33926.629999999997</v>
          </cell>
        </row>
        <row r="245">
          <cell r="J245">
            <v>1574.92</v>
          </cell>
        </row>
        <row r="258">
          <cell r="J258">
            <v>14543.96</v>
          </cell>
        </row>
        <row r="262">
          <cell r="J262">
            <v>532.79999999999995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5"/>
  <sheetViews>
    <sheetView tabSelected="1" topLeftCell="A10" zoomScale="115" zoomScaleNormal="115" zoomScalePageLayoutView="85" workbookViewId="0">
      <selection activeCell="D41" sqref="D41"/>
    </sheetView>
  </sheetViews>
  <sheetFormatPr defaultRowHeight="15" x14ac:dyDescent="0.25"/>
  <cols>
    <col min="1" max="1" width="13" customWidth="1"/>
    <col min="2" max="2" width="63.85546875" customWidth="1"/>
    <col min="3" max="3" width="12.42578125" customWidth="1"/>
    <col min="4" max="4" width="7.5703125" customWidth="1"/>
    <col min="5" max="5" width="6.7109375" customWidth="1"/>
    <col min="6" max="26" width="6.5703125" customWidth="1"/>
  </cols>
  <sheetData>
    <row r="1" spans="1:46" ht="18.75" x14ac:dyDescent="0.3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26"/>
      <c r="V1" s="26"/>
      <c r="W1" s="26"/>
      <c r="X1" s="26"/>
      <c r="Y1" s="4"/>
      <c r="Z1" s="4"/>
    </row>
    <row r="2" spans="1:46" ht="5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6"/>
      <c r="W2" s="26"/>
      <c r="X2" s="26"/>
      <c r="Y2" s="29"/>
      <c r="Z2" s="29"/>
    </row>
    <row r="3" spans="1:46" ht="15.75" x14ac:dyDescent="0.25">
      <c r="A3" s="30" t="s">
        <v>40</v>
      </c>
      <c r="B3" s="73" t="s">
        <v>51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46" ht="5.25" customHeight="1" x14ac:dyDescent="0.25">
      <c r="A4" s="30"/>
      <c r="B4" s="7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46" ht="15.75" x14ac:dyDescent="0.25">
      <c r="A5" s="30" t="s">
        <v>34</v>
      </c>
      <c r="B5" s="75" t="s">
        <v>52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46" ht="4.5" customHeight="1" x14ac:dyDescent="0.25">
      <c r="A6" s="30"/>
      <c r="B6" s="7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46" x14ac:dyDescent="0.25">
      <c r="A7" s="30" t="s">
        <v>46</v>
      </c>
      <c r="B7" s="72" t="s">
        <v>53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46" ht="4.5" customHeight="1" x14ac:dyDescent="0.25">
      <c r="A8" s="30"/>
      <c r="B8" s="7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46" x14ac:dyDescent="0.25">
      <c r="A9" s="30" t="s">
        <v>35</v>
      </c>
      <c r="B9" s="72" t="s">
        <v>54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46" ht="3.75" customHeight="1" thickBo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46" ht="15.75" thickBot="1" x14ac:dyDescent="0.3">
      <c r="A11" s="87" t="s">
        <v>1</v>
      </c>
      <c r="B11" s="90" t="s">
        <v>2</v>
      </c>
      <c r="C11" s="87" t="s">
        <v>3</v>
      </c>
      <c r="D11" s="87" t="s">
        <v>4</v>
      </c>
      <c r="E11" s="97" t="s">
        <v>12</v>
      </c>
      <c r="F11" s="98"/>
      <c r="G11" s="98"/>
      <c r="H11" s="98"/>
      <c r="I11" s="98"/>
      <c r="J11" s="98"/>
      <c r="K11" s="98"/>
      <c r="L11" s="98"/>
      <c r="M11" s="98"/>
      <c r="N11" s="98"/>
      <c r="O11" s="77"/>
      <c r="P11" s="77"/>
      <c r="Q11" s="77"/>
      <c r="R11" s="77"/>
      <c r="S11" s="77"/>
      <c r="T11" s="78"/>
      <c r="U11" s="27"/>
      <c r="V11" s="27"/>
      <c r="W11" s="27"/>
      <c r="X11" s="28"/>
      <c r="Y11" s="2"/>
      <c r="Z11" s="3"/>
    </row>
    <row r="12" spans="1:46" ht="15.75" customHeight="1" thickBot="1" x14ac:dyDescent="0.3">
      <c r="A12" s="88"/>
      <c r="B12" s="91"/>
      <c r="C12" s="88"/>
      <c r="D12" s="88"/>
      <c r="E12" s="84" t="s">
        <v>5</v>
      </c>
      <c r="F12" s="85"/>
      <c r="G12" s="86" t="s">
        <v>6</v>
      </c>
      <c r="H12" s="93"/>
      <c r="I12" s="84" t="s">
        <v>7</v>
      </c>
      <c r="J12" s="85"/>
      <c r="K12" s="86" t="s">
        <v>8</v>
      </c>
      <c r="L12" s="85"/>
      <c r="M12" s="81" t="s">
        <v>9</v>
      </c>
      <c r="N12" s="82"/>
      <c r="O12" s="83" t="s">
        <v>10</v>
      </c>
      <c r="P12" s="82"/>
      <c r="Q12" s="84" t="s">
        <v>11</v>
      </c>
      <c r="R12" s="85"/>
      <c r="S12" s="84" t="s">
        <v>13</v>
      </c>
      <c r="T12" s="85"/>
      <c r="U12" s="95" t="s">
        <v>14</v>
      </c>
      <c r="V12" s="96"/>
      <c r="W12" s="95" t="s">
        <v>27</v>
      </c>
      <c r="X12" s="96"/>
      <c r="Y12" s="5"/>
      <c r="Z12" s="5"/>
      <c r="AA12" s="99" t="s">
        <v>16</v>
      </c>
      <c r="AB12" s="101"/>
      <c r="AC12" s="99" t="s">
        <v>17</v>
      </c>
      <c r="AD12" s="100"/>
      <c r="AE12" s="99" t="s">
        <v>18</v>
      </c>
      <c r="AF12" s="100"/>
      <c r="AG12" s="99" t="s">
        <v>19</v>
      </c>
      <c r="AH12" s="100"/>
      <c r="AI12" s="99" t="s">
        <v>20</v>
      </c>
      <c r="AJ12" s="100"/>
      <c r="AK12" s="99" t="s">
        <v>21</v>
      </c>
      <c r="AL12" s="100"/>
      <c r="AM12" s="99" t="s">
        <v>22</v>
      </c>
      <c r="AN12" s="100"/>
      <c r="AO12" s="99" t="s">
        <v>23</v>
      </c>
      <c r="AP12" s="100"/>
      <c r="AQ12" s="99" t="s">
        <v>24</v>
      </c>
      <c r="AR12" s="100"/>
      <c r="AS12" s="99" t="s">
        <v>25</v>
      </c>
      <c r="AT12" s="100"/>
    </row>
    <row r="13" spans="1:46" ht="15.75" thickBot="1" x14ac:dyDescent="0.3">
      <c r="A13" s="89"/>
      <c r="B13" s="92"/>
      <c r="C13" s="89"/>
      <c r="D13" s="89"/>
      <c r="E13" s="33" t="s">
        <v>15</v>
      </c>
      <c r="F13" s="34" t="s">
        <v>26</v>
      </c>
      <c r="G13" s="33" t="s">
        <v>15</v>
      </c>
      <c r="H13" s="34" t="s">
        <v>26</v>
      </c>
      <c r="I13" s="33" t="s">
        <v>15</v>
      </c>
      <c r="J13" s="34" t="s">
        <v>26</v>
      </c>
      <c r="K13" s="33" t="s">
        <v>15</v>
      </c>
      <c r="L13" s="34" t="s">
        <v>26</v>
      </c>
      <c r="M13" s="33" t="s">
        <v>15</v>
      </c>
      <c r="N13" s="34" t="s">
        <v>26</v>
      </c>
      <c r="O13" s="33" t="s">
        <v>15</v>
      </c>
      <c r="P13" s="34" t="s">
        <v>26</v>
      </c>
      <c r="Q13" s="33" t="s">
        <v>15</v>
      </c>
      <c r="R13" s="34" t="s">
        <v>26</v>
      </c>
      <c r="S13" s="33" t="s">
        <v>15</v>
      </c>
      <c r="T13" s="34" t="s">
        <v>26</v>
      </c>
      <c r="U13" s="16" t="s">
        <v>15</v>
      </c>
      <c r="V13" s="17" t="s">
        <v>26</v>
      </c>
      <c r="W13" s="16" t="s">
        <v>15</v>
      </c>
      <c r="X13" s="17" t="s">
        <v>26</v>
      </c>
      <c r="Y13" s="6"/>
      <c r="Z13" s="6"/>
      <c r="AA13" s="24" t="s">
        <v>28</v>
      </c>
      <c r="AB13" s="1" t="s">
        <v>29</v>
      </c>
      <c r="AC13" s="8" t="s">
        <v>28</v>
      </c>
      <c r="AD13" s="9" t="s">
        <v>29</v>
      </c>
      <c r="AE13" s="8" t="s">
        <v>28</v>
      </c>
      <c r="AF13" s="9" t="s">
        <v>29</v>
      </c>
      <c r="AG13" s="8" t="s">
        <v>28</v>
      </c>
      <c r="AH13" s="9" t="s">
        <v>29</v>
      </c>
      <c r="AI13" s="8" t="s">
        <v>28</v>
      </c>
      <c r="AJ13" s="9" t="s">
        <v>29</v>
      </c>
      <c r="AK13" s="8" t="s">
        <v>28</v>
      </c>
      <c r="AL13" s="9" t="s">
        <v>29</v>
      </c>
      <c r="AM13" s="8" t="s">
        <v>28</v>
      </c>
      <c r="AN13" s="9" t="s">
        <v>29</v>
      </c>
      <c r="AO13" s="8" t="s">
        <v>28</v>
      </c>
      <c r="AP13" s="9" t="s">
        <v>29</v>
      </c>
      <c r="AQ13" s="8" t="s">
        <v>28</v>
      </c>
      <c r="AR13" s="9" t="s">
        <v>29</v>
      </c>
      <c r="AS13" s="8" t="s">
        <v>28</v>
      </c>
      <c r="AT13" s="9" t="s">
        <v>29</v>
      </c>
    </row>
    <row r="14" spans="1:46" x14ac:dyDescent="0.25">
      <c r="A14" s="35">
        <v>1</v>
      </c>
      <c r="B14" s="74" t="s">
        <v>55</v>
      </c>
      <c r="C14" s="31">
        <f>'[1]Página 1'!$J$20</f>
        <v>6225.54</v>
      </c>
      <c r="D14" s="36">
        <f t="shared" ref="D14:D34" si="0">C14/$C$36</f>
        <v>1.1105286321357715E-2</v>
      </c>
      <c r="E14" s="37">
        <v>100</v>
      </c>
      <c r="F14" s="38">
        <f t="shared" ref="F14:F34" si="1">E14</f>
        <v>100</v>
      </c>
      <c r="G14" s="37">
        <v>0</v>
      </c>
      <c r="H14" s="38">
        <f>IF((F14=100),0,G14+F14)</f>
        <v>0</v>
      </c>
      <c r="I14" s="37"/>
      <c r="J14" s="38">
        <f>IF((H14=100),0,I14+H14)</f>
        <v>0</v>
      </c>
      <c r="K14" s="37"/>
      <c r="L14" s="38">
        <f>IF((J14=100),0,K14+J14)</f>
        <v>0</v>
      </c>
      <c r="M14" s="37"/>
      <c r="N14" s="38">
        <f>IF((L14=100),0,M14+L14)</f>
        <v>0</v>
      </c>
      <c r="O14" s="37"/>
      <c r="P14" s="38">
        <f>IF((N14=100),0,O14+N14)</f>
        <v>0</v>
      </c>
      <c r="Q14" s="37"/>
      <c r="R14" s="38"/>
      <c r="S14" s="37"/>
      <c r="T14" s="38"/>
      <c r="U14" s="18"/>
      <c r="V14" s="19"/>
      <c r="W14" s="18"/>
      <c r="X14" s="19"/>
      <c r="Y14" s="7"/>
      <c r="Z14" s="7"/>
      <c r="AA14" s="10">
        <f t="shared" ref="AA14:AA34" si="2">(((E14/100)*C14)/$C$36)</f>
        <v>1.1105286321357715E-2</v>
      </c>
      <c r="AB14" s="11">
        <f t="shared" ref="AB14:AB34" si="3">(((F14/100)*C14)/$C$36)</f>
        <v>1.1105286321357715E-2</v>
      </c>
      <c r="AC14" s="10">
        <f t="shared" ref="AC14:AC34" si="4">(((G14/100)*C14)/$C$36)</f>
        <v>0</v>
      </c>
      <c r="AD14" s="11">
        <f t="shared" ref="AD14:AD34" si="5">(((H14/100)*C14)/$C$36)</f>
        <v>0</v>
      </c>
      <c r="AE14" s="10">
        <f t="shared" ref="AE14:AE34" si="6">(((I14/100)*C14)/$C$36)</f>
        <v>0</v>
      </c>
      <c r="AF14" s="11">
        <f t="shared" ref="AF14:AF34" si="7">(((J14/100)*C14)/$C$36)</f>
        <v>0</v>
      </c>
      <c r="AG14" s="10">
        <f t="shared" ref="AG14:AG34" si="8">(((K14/100)*C14)/$C$36)</f>
        <v>0</v>
      </c>
      <c r="AH14" s="11">
        <f t="shared" ref="AH14:AH34" si="9">(((L14/100)*C14)/$C$36)</f>
        <v>0</v>
      </c>
      <c r="AI14" s="10">
        <f t="shared" ref="AI14:AI34" si="10">(((M14/100)*C14)/$C$36)</f>
        <v>0</v>
      </c>
      <c r="AJ14" s="11">
        <f t="shared" ref="AJ14:AJ34" si="11">(((N14/100)*C14)/$C$36)</f>
        <v>0</v>
      </c>
      <c r="AK14" s="10">
        <f t="shared" ref="AK14:AK34" si="12">(((O14/100)*C14)/$C$36)</f>
        <v>0</v>
      </c>
      <c r="AL14" s="11">
        <f t="shared" ref="AL14:AL34" si="13">(((P14/100)*C14)/$C$36)</f>
        <v>0</v>
      </c>
      <c r="AM14" s="10">
        <f t="shared" ref="AM14:AM34" si="14">(((Q14/100)*C14)/$C$36)</f>
        <v>0</v>
      </c>
      <c r="AN14" s="11">
        <f t="shared" ref="AN14:AN34" si="15">(((R14/100)*C14)/$C$36)</f>
        <v>0</v>
      </c>
      <c r="AO14" s="10">
        <f t="shared" ref="AO14:AO34" si="16">(((S14/100)*C14)/$C$36)</f>
        <v>0</v>
      </c>
      <c r="AP14" s="11">
        <f t="shared" ref="AP14:AP34" si="17">(((T14/100)*C14)/$C$36)</f>
        <v>0</v>
      </c>
      <c r="AQ14" s="10">
        <f t="shared" ref="AQ14:AQ34" si="18">(((U14/100)*C14)/$C$36)</f>
        <v>0</v>
      </c>
      <c r="AR14" s="11">
        <f t="shared" ref="AR14:AR34" si="19">(((V14/100)*C14)/$C$36)</f>
        <v>0</v>
      </c>
      <c r="AS14" s="10">
        <f t="shared" ref="AS14:AS34" si="20">(((W14/100)*C14)/$C$36)</f>
        <v>0</v>
      </c>
      <c r="AT14" s="11">
        <f t="shared" ref="AT14:AT34" si="21">(((X14/100)*C14)/$C$36)</f>
        <v>0</v>
      </c>
    </row>
    <row r="15" spans="1:46" x14ac:dyDescent="0.25">
      <c r="A15" s="39">
        <v>2</v>
      </c>
      <c r="B15" s="74" t="s">
        <v>56</v>
      </c>
      <c r="C15" s="31">
        <f>'[1]Página 1'!$J$32</f>
        <v>4318.08</v>
      </c>
      <c r="D15" s="40">
        <f t="shared" si="0"/>
        <v>7.7027076781336756E-3</v>
      </c>
      <c r="E15" s="41">
        <v>50</v>
      </c>
      <c r="F15" s="42">
        <f t="shared" si="1"/>
        <v>50</v>
      </c>
      <c r="G15" s="41">
        <v>50</v>
      </c>
      <c r="H15" s="42">
        <f t="shared" ref="H15:H16" si="22">IF((F15=100),0,G15+F15)</f>
        <v>100</v>
      </c>
      <c r="I15" s="41">
        <v>0</v>
      </c>
      <c r="J15" s="42"/>
      <c r="K15" s="41">
        <v>0</v>
      </c>
      <c r="L15" s="42"/>
      <c r="M15" s="41"/>
      <c r="N15" s="42"/>
      <c r="O15" s="41"/>
      <c r="P15" s="42">
        <f t="shared" ref="P15:P34" si="23">IF((N15=100),0,O15+N15)</f>
        <v>0</v>
      </c>
      <c r="Q15" s="41"/>
      <c r="R15" s="42"/>
      <c r="S15" s="41"/>
      <c r="T15" s="42"/>
      <c r="U15" s="20"/>
      <c r="V15" s="21"/>
      <c r="W15" s="20"/>
      <c r="X15" s="21"/>
      <c r="Y15" s="7"/>
      <c r="Z15" s="7"/>
      <c r="AA15" s="12">
        <f t="shared" si="2"/>
        <v>3.8513538390668378E-3</v>
      </c>
      <c r="AB15" s="13">
        <f t="shared" si="3"/>
        <v>3.8513538390668378E-3</v>
      </c>
      <c r="AC15" s="12">
        <f t="shared" si="4"/>
        <v>3.8513538390668378E-3</v>
      </c>
      <c r="AD15" s="13">
        <f t="shared" si="5"/>
        <v>7.7027076781336756E-3</v>
      </c>
      <c r="AE15" s="12">
        <f t="shared" si="6"/>
        <v>0</v>
      </c>
      <c r="AF15" s="13">
        <f t="shared" si="7"/>
        <v>0</v>
      </c>
      <c r="AG15" s="12">
        <f t="shared" si="8"/>
        <v>0</v>
      </c>
      <c r="AH15" s="13">
        <f t="shared" si="9"/>
        <v>0</v>
      </c>
      <c r="AI15" s="12">
        <f t="shared" si="10"/>
        <v>0</v>
      </c>
      <c r="AJ15" s="13">
        <f t="shared" si="11"/>
        <v>0</v>
      </c>
      <c r="AK15" s="12">
        <f t="shared" si="12"/>
        <v>0</v>
      </c>
      <c r="AL15" s="13">
        <f t="shared" si="13"/>
        <v>0</v>
      </c>
      <c r="AM15" s="12">
        <f t="shared" si="14"/>
        <v>0</v>
      </c>
      <c r="AN15" s="13">
        <f t="shared" si="15"/>
        <v>0</v>
      </c>
      <c r="AO15" s="12">
        <f t="shared" si="16"/>
        <v>0</v>
      </c>
      <c r="AP15" s="13">
        <f t="shared" si="17"/>
        <v>0</v>
      </c>
      <c r="AQ15" s="12">
        <f t="shared" si="18"/>
        <v>0</v>
      </c>
      <c r="AR15" s="13">
        <f t="shared" si="19"/>
        <v>0</v>
      </c>
      <c r="AS15" s="12">
        <f t="shared" si="20"/>
        <v>0</v>
      </c>
      <c r="AT15" s="13">
        <f t="shared" si="21"/>
        <v>0</v>
      </c>
    </row>
    <row r="16" spans="1:46" x14ac:dyDescent="0.25">
      <c r="A16" s="39">
        <v>3</v>
      </c>
      <c r="B16" s="74" t="s">
        <v>45</v>
      </c>
      <c r="C16" s="31">
        <f>'[1]Página 1'!$J$46</f>
        <v>28700.44</v>
      </c>
      <c r="D16" s="40">
        <f t="shared" si="0"/>
        <v>5.1196619690652992E-2</v>
      </c>
      <c r="E16" s="41">
        <v>0</v>
      </c>
      <c r="F16" s="42">
        <f t="shared" ref="F16" si="24">E16</f>
        <v>0</v>
      </c>
      <c r="G16" s="41">
        <v>25</v>
      </c>
      <c r="H16" s="42">
        <f t="shared" si="22"/>
        <v>25</v>
      </c>
      <c r="I16" s="41">
        <v>25</v>
      </c>
      <c r="J16" s="42">
        <f t="shared" ref="J16" si="25">IF((H16=100),0,I16+H16)</f>
        <v>50</v>
      </c>
      <c r="K16" s="41">
        <v>25</v>
      </c>
      <c r="L16" s="42">
        <f t="shared" ref="L16" si="26">IF((J16=100),0,K16+J16)</f>
        <v>75</v>
      </c>
      <c r="M16" s="41">
        <v>25</v>
      </c>
      <c r="N16" s="42">
        <f t="shared" ref="N16:N34" si="27">IF((L16=100),0,M16+L16)</f>
        <v>100</v>
      </c>
      <c r="O16" s="41"/>
      <c r="P16" s="42">
        <f t="shared" si="23"/>
        <v>0</v>
      </c>
      <c r="Q16" s="41"/>
      <c r="R16" s="42"/>
      <c r="S16" s="41"/>
      <c r="T16" s="42"/>
      <c r="U16" s="20"/>
      <c r="V16" s="21"/>
      <c r="W16" s="20"/>
      <c r="X16" s="21"/>
      <c r="Y16" s="7"/>
      <c r="Z16" s="7"/>
      <c r="AA16" s="12">
        <f t="shared" si="2"/>
        <v>0</v>
      </c>
      <c r="AB16" s="13">
        <f t="shared" si="3"/>
        <v>0</v>
      </c>
      <c r="AC16" s="12">
        <f t="shared" si="4"/>
        <v>1.2799154922663248E-2</v>
      </c>
      <c r="AD16" s="13">
        <f t="shared" si="5"/>
        <v>1.2799154922663248E-2</v>
      </c>
      <c r="AE16" s="12">
        <f t="shared" si="6"/>
        <v>1.2799154922663248E-2</v>
      </c>
      <c r="AF16" s="13">
        <f t="shared" si="7"/>
        <v>2.5598309845326496E-2</v>
      </c>
      <c r="AG16" s="12">
        <f t="shared" si="8"/>
        <v>1.2799154922663248E-2</v>
      </c>
      <c r="AH16" s="13">
        <f t="shared" si="9"/>
        <v>3.839746476798974E-2</v>
      </c>
      <c r="AI16" s="12">
        <f t="shared" si="10"/>
        <v>1.2799154922663248E-2</v>
      </c>
      <c r="AJ16" s="13">
        <f t="shared" si="11"/>
        <v>5.1196619690652992E-2</v>
      </c>
      <c r="AK16" s="12">
        <f t="shared" si="12"/>
        <v>0</v>
      </c>
      <c r="AL16" s="13">
        <f t="shared" si="13"/>
        <v>0</v>
      </c>
      <c r="AM16" s="12">
        <f t="shared" si="14"/>
        <v>0</v>
      </c>
      <c r="AN16" s="13">
        <f t="shared" si="15"/>
        <v>0</v>
      </c>
      <c r="AO16" s="12">
        <f t="shared" si="16"/>
        <v>0</v>
      </c>
      <c r="AP16" s="13">
        <f t="shared" si="17"/>
        <v>0</v>
      </c>
      <c r="AQ16" s="12">
        <f t="shared" si="18"/>
        <v>0</v>
      </c>
      <c r="AR16" s="13">
        <f t="shared" si="19"/>
        <v>0</v>
      </c>
      <c r="AS16" s="12">
        <f t="shared" si="20"/>
        <v>0</v>
      </c>
      <c r="AT16" s="13">
        <f t="shared" si="21"/>
        <v>0</v>
      </c>
    </row>
    <row r="17" spans="1:46" x14ac:dyDescent="0.25">
      <c r="A17" s="39">
        <v>4</v>
      </c>
      <c r="B17" s="74" t="s">
        <v>57</v>
      </c>
      <c r="C17" s="31">
        <f>'[1]Página 1'!$J$65</f>
        <v>94684.22</v>
      </c>
      <c r="D17" s="40">
        <f t="shared" si="0"/>
        <v>0.16890026780237935</v>
      </c>
      <c r="E17" s="41">
        <v>0</v>
      </c>
      <c r="F17" s="42">
        <f t="shared" si="1"/>
        <v>0</v>
      </c>
      <c r="G17" s="41"/>
      <c r="H17" s="42">
        <f t="shared" ref="H17:H34" si="28">IF((F17=100),0,G17+F17)</f>
        <v>0</v>
      </c>
      <c r="I17" s="41">
        <v>25</v>
      </c>
      <c r="J17" s="42">
        <f t="shared" ref="J17:J32" si="29">IF((H17=100),0,I17+H17)</f>
        <v>25</v>
      </c>
      <c r="K17" s="41">
        <v>25</v>
      </c>
      <c r="L17" s="42">
        <f t="shared" ref="L17:L34" si="30">IF((J17=100),0,K17+J17)</f>
        <v>50</v>
      </c>
      <c r="M17" s="41">
        <v>25</v>
      </c>
      <c r="N17" s="42">
        <f t="shared" si="27"/>
        <v>75</v>
      </c>
      <c r="O17" s="41">
        <v>25</v>
      </c>
      <c r="P17" s="42">
        <f t="shared" si="23"/>
        <v>100</v>
      </c>
      <c r="Q17" s="41"/>
      <c r="R17" s="42"/>
      <c r="S17" s="41"/>
      <c r="T17" s="42"/>
      <c r="U17" s="20"/>
      <c r="V17" s="21"/>
      <c r="W17" s="20"/>
      <c r="X17" s="21"/>
      <c r="Y17" s="7"/>
      <c r="Z17" s="7"/>
      <c r="AA17" s="12">
        <f t="shared" si="2"/>
        <v>0</v>
      </c>
      <c r="AB17" s="13">
        <f t="shared" si="3"/>
        <v>0</v>
      </c>
      <c r="AC17" s="12">
        <f t="shared" si="4"/>
        <v>0</v>
      </c>
      <c r="AD17" s="13">
        <f t="shared" si="5"/>
        <v>0</v>
      </c>
      <c r="AE17" s="12">
        <f t="shared" si="6"/>
        <v>4.2225066950594838E-2</v>
      </c>
      <c r="AF17" s="13">
        <f t="shared" si="7"/>
        <v>4.2225066950594838E-2</v>
      </c>
      <c r="AG17" s="12">
        <f t="shared" si="8"/>
        <v>4.2225066950594838E-2</v>
      </c>
      <c r="AH17" s="13">
        <f t="shared" si="9"/>
        <v>8.4450133901189675E-2</v>
      </c>
      <c r="AI17" s="12">
        <f t="shared" si="10"/>
        <v>4.2225066950594838E-2</v>
      </c>
      <c r="AJ17" s="13">
        <f t="shared" si="11"/>
        <v>0.12667520085178452</v>
      </c>
      <c r="AK17" s="12">
        <f t="shared" si="12"/>
        <v>4.2225066950594838E-2</v>
      </c>
      <c r="AL17" s="13">
        <f t="shared" si="13"/>
        <v>0.16890026780237935</v>
      </c>
      <c r="AM17" s="12">
        <f t="shared" si="14"/>
        <v>0</v>
      </c>
      <c r="AN17" s="13">
        <f t="shared" si="15"/>
        <v>0</v>
      </c>
      <c r="AO17" s="12">
        <f t="shared" si="16"/>
        <v>0</v>
      </c>
      <c r="AP17" s="13">
        <f t="shared" si="17"/>
        <v>0</v>
      </c>
      <c r="AQ17" s="12">
        <f t="shared" si="18"/>
        <v>0</v>
      </c>
      <c r="AR17" s="13">
        <f t="shared" si="19"/>
        <v>0</v>
      </c>
      <c r="AS17" s="12">
        <f t="shared" si="20"/>
        <v>0</v>
      </c>
      <c r="AT17" s="13">
        <f t="shared" si="21"/>
        <v>0</v>
      </c>
    </row>
    <row r="18" spans="1:46" x14ac:dyDescent="0.25">
      <c r="A18" s="39">
        <v>5</v>
      </c>
      <c r="B18" s="74" t="s">
        <v>36</v>
      </c>
      <c r="C18" s="31">
        <f>'[1]Página 1'!$J$70</f>
        <v>1202.52</v>
      </c>
      <c r="D18" s="40">
        <f t="shared" si="0"/>
        <v>2.1450876401338807E-3</v>
      </c>
      <c r="E18" s="43"/>
      <c r="F18" s="42">
        <f t="shared" si="1"/>
        <v>0</v>
      </c>
      <c r="G18" s="44"/>
      <c r="H18" s="42">
        <f t="shared" si="28"/>
        <v>0</v>
      </c>
      <c r="I18" s="41">
        <v>100</v>
      </c>
      <c r="J18" s="42">
        <f t="shared" si="29"/>
        <v>100</v>
      </c>
      <c r="K18" s="41"/>
      <c r="L18" s="42">
        <f t="shared" si="30"/>
        <v>0</v>
      </c>
      <c r="M18" s="41"/>
      <c r="N18" s="42">
        <f t="shared" si="27"/>
        <v>0</v>
      </c>
      <c r="O18" s="41"/>
      <c r="P18" s="42">
        <f t="shared" si="23"/>
        <v>0</v>
      </c>
      <c r="Q18" s="41"/>
      <c r="R18" s="42"/>
      <c r="S18" s="41"/>
      <c r="T18" s="42"/>
      <c r="U18" s="20"/>
      <c r="V18" s="21"/>
      <c r="W18" s="20"/>
      <c r="X18" s="21"/>
      <c r="Y18" s="7"/>
      <c r="Z18" s="7"/>
      <c r="AA18" s="12">
        <f t="shared" si="2"/>
        <v>0</v>
      </c>
      <c r="AB18" s="13">
        <f t="shared" si="3"/>
        <v>0</v>
      </c>
      <c r="AC18" s="12">
        <f t="shared" si="4"/>
        <v>0</v>
      </c>
      <c r="AD18" s="13">
        <f t="shared" si="5"/>
        <v>0</v>
      </c>
      <c r="AE18" s="12">
        <f t="shared" si="6"/>
        <v>2.1450876401338807E-3</v>
      </c>
      <c r="AF18" s="13">
        <f t="shared" si="7"/>
        <v>2.1450876401338807E-3</v>
      </c>
      <c r="AG18" s="12">
        <f t="shared" si="8"/>
        <v>0</v>
      </c>
      <c r="AH18" s="13">
        <f t="shared" si="9"/>
        <v>0</v>
      </c>
      <c r="AI18" s="12">
        <f t="shared" si="10"/>
        <v>0</v>
      </c>
      <c r="AJ18" s="13">
        <f t="shared" si="11"/>
        <v>0</v>
      </c>
      <c r="AK18" s="12">
        <f t="shared" si="12"/>
        <v>0</v>
      </c>
      <c r="AL18" s="13">
        <f t="shared" si="13"/>
        <v>0</v>
      </c>
      <c r="AM18" s="12">
        <f t="shared" si="14"/>
        <v>0</v>
      </c>
      <c r="AN18" s="13">
        <f t="shared" si="15"/>
        <v>0</v>
      </c>
      <c r="AO18" s="12">
        <f t="shared" si="16"/>
        <v>0</v>
      </c>
      <c r="AP18" s="13">
        <f t="shared" si="17"/>
        <v>0</v>
      </c>
      <c r="AQ18" s="12">
        <f t="shared" si="18"/>
        <v>0</v>
      </c>
      <c r="AR18" s="13">
        <f t="shared" si="19"/>
        <v>0</v>
      </c>
      <c r="AS18" s="12">
        <f t="shared" si="20"/>
        <v>0</v>
      </c>
      <c r="AT18" s="13">
        <f t="shared" si="21"/>
        <v>0</v>
      </c>
    </row>
    <row r="19" spans="1:46" x14ac:dyDescent="0.25">
      <c r="A19" s="39">
        <v>6</v>
      </c>
      <c r="B19" s="74" t="s">
        <v>58</v>
      </c>
      <c r="C19" s="31">
        <f>'[1]Página 1'!$J$83</f>
        <v>21640.98</v>
      </c>
      <c r="D19" s="40">
        <f t="shared" si="0"/>
        <v>3.8603764360164085E-2</v>
      </c>
      <c r="E19" s="43"/>
      <c r="F19" s="42">
        <f t="shared" ref="F19" si="31">E19</f>
        <v>0</v>
      </c>
      <c r="G19" s="44"/>
      <c r="H19" s="42">
        <f t="shared" ref="H19" si="32">IF((F19=100),0,G19+F19)</f>
        <v>0</v>
      </c>
      <c r="I19" s="41">
        <v>25</v>
      </c>
      <c r="J19" s="42">
        <f t="shared" ref="J19" si="33">IF((H19=100),0,I19+H19)</f>
        <v>25</v>
      </c>
      <c r="K19" s="41">
        <v>25</v>
      </c>
      <c r="L19" s="42">
        <f t="shared" ref="L19" si="34">IF((J19=100),0,K19+J19)</f>
        <v>50</v>
      </c>
      <c r="M19" s="41">
        <v>25</v>
      </c>
      <c r="N19" s="42">
        <f t="shared" ref="N19" si="35">IF((L19=100),0,M19+L19)</f>
        <v>75</v>
      </c>
      <c r="O19" s="41">
        <v>25</v>
      </c>
      <c r="P19" s="42">
        <f t="shared" ref="P19" si="36">IF((N19=100),0,O19+N19)</f>
        <v>100</v>
      </c>
      <c r="Q19" s="41"/>
      <c r="R19" s="42"/>
      <c r="S19" s="41"/>
      <c r="T19" s="42"/>
      <c r="U19" s="20"/>
      <c r="V19" s="21"/>
      <c r="W19" s="20"/>
      <c r="X19" s="21"/>
      <c r="Y19" s="7"/>
      <c r="Z19" s="7"/>
      <c r="AA19" s="12">
        <f t="shared" si="2"/>
        <v>0</v>
      </c>
      <c r="AB19" s="13">
        <f t="shared" si="3"/>
        <v>0</v>
      </c>
      <c r="AC19" s="12">
        <f t="shared" si="4"/>
        <v>0</v>
      </c>
      <c r="AD19" s="13">
        <f t="shared" si="5"/>
        <v>0</v>
      </c>
      <c r="AE19" s="12">
        <f t="shared" si="6"/>
        <v>9.6509410900410212E-3</v>
      </c>
      <c r="AF19" s="13">
        <f t="shared" si="7"/>
        <v>9.6509410900410212E-3</v>
      </c>
      <c r="AG19" s="12">
        <f t="shared" si="8"/>
        <v>9.6509410900410212E-3</v>
      </c>
      <c r="AH19" s="13">
        <f t="shared" si="9"/>
        <v>1.9301882180082042E-2</v>
      </c>
      <c r="AI19" s="12">
        <f t="shared" si="10"/>
        <v>9.6509410900410212E-3</v>
      </c>
      <c r="AJ19" s="13">
        <f t="shared" si="11"/>
        <v>2.8952823270123062E-2</v>
      </c>
      <c r="AK19" s="12">
        <f t="shared" si="12"/>
        <v>9.6509410900410212E-3</v>
      </c>
      <c r="AL19" s="13">
        <f t="shared" si="13"/>
        <v>3.8603764360164085E-2</v>
      </c>
      <c r="AM19" s="12">
        <f t="shared" si="14"/>
        <v>0</v>
      </c>
      <c r="AN19" s="13">
        <f t="shared" si="15"/>
        <v>0</v>
      </c>
      <c r="AO19" s="12">
        <f t="shared" si="16"/>
        <v>0</v>
      </c>
      <c r="AP19" s="13">
        <f t="shared" si="17"/>
        <v>0</v>
      </c>
      <c r="AQ19" s="12">
        <f t="shared" si="18"/>
        <v>0</v>
      </c>
      <c r="AR19" s="13">
        <f t="shared" si="19"/>
        <v>0</v>
      </c>
      <c r="AS19" s="12">
        <f t="shared" si="20"/>
        <v>0</v>
      </c>
      <c r="AT19" s="13">
        <f t="shared" si="21"/>
        <v>0</v>
      </c>
    </row>
    <row r="20" spans="1:46" x14ac:dyDescent="0.25">
      <c r="A20" s="39">
        <v>7</v>
      </c>
      <c r="B20" s="74" t="s">
        <v>47</v>
      </c>
      <c r="C20" s="31">
        <f>'[1]Página 1'!$J$107</f>
        <v>57863.93</v>
      </c>
      <c r="D20" s="40">
        <f t="shared" si="0"/>
        <v>0.10321924047215188</v>
      </c>
      <c r="E20" s="43"/>
      <c r="F20" s="42">
        <f t="shared" si="1"/>
        <v>0</v>
      </c>
      <c r="G20" s="44"/>
      <c r="H20" s="42">
        <f t="shared" si="28"/>
        <v>0</v>
      </c>
      <c r="I20" s="41"/>
      <c r="J20" s="42">
        <f t="shared" si="29"/>
        <v>0</v>
      </c>
      <c r="K20" s="41">
        <v>33.33</v>
      </c>
      <c r="L20" s="42">
        <f t="shared" si="30"/>
        <v>33.33</v>
      </c>
      <c r="M20" s="41">
        <v>33.33</v>
      </c>
      <c r="N20" s="42">
        <f t="shared" si="27"/>
        <v>66.66</v>
      </c>
      <c r="O20" s="41">
        <v>33.340000000000003</v>
      </c>
      <c r="P20" s="42">
        <f t="shared" si="23"/>
        <v>100</v>
      </c>
      <c r="Q20" s="41"/>
      <c r="R20" s="42"/>
      <c r="S20" s="41"/>
      <c r="T20" s="42"/>
      <c r="U20" s="20"/>
      <c r="V20" s="21"/>
      <c r="W20" s="20"/>
      <c r="X20" s="21"/>
      <c r="Y20" s="7"/>
      <c r="Z20" s="7"/>
      <c r="AA20" s="12">
        <f t="shared" si="2"/>
        <v>0</v>
      </c>
      <c r="AB20" s="13">
        <f t="shared" si="3"/>
        <v>0</v>
      </c>
      <c r="AC20" s="12">
        <f t="shared" si="4"/>
        <v>0</v>
      </c>
      <c r="AD20" s="13">
        <f t="shared" si="5"/>
        <v>0</v>
      </c>
      <c r="AE20" s="12">
        <f t="shared" si="6"/>
        <v>0</v>
      </c>
      <c r="AF20" s="13">
        <f t="shared" si="7"/>
        <v>0</v>
      </c>
      <c r="AG20" s="12">
        <f t="shared" si="8"/>
        <v>3.4402972849368219E-2</v>
      </c>
      <c r="AH20" s="13">
        <f t="shared" si="9"/>
        <v>3.4402972849368219E-2</v>
      </c>
      <c r="AI20" s="12">
        <f t="shared" si="10"/>
        <v>3.4402972849368219E-2</v>
      </c>
      <c r="AJ20" s="13">
        <f t="shared" si="11"/>
        <v>6.8805945698736437E-2</v>
      </c>
      <c r="AK20" s="12">
        <f t="shared" si="12"/>
        <v>3.4413294773415433E-2</v>
      </c>
      <c r="AL20" s="13">
        <f t="shared" si="13"/>
        <v>0.10321924047215188</v>
      </c>
      <c r="AM20" s="12">
        <f t="shared" si="14"/>
        <v>0</v>
      </c>
      <c r="AN20" s="13">
        <f t="shared" si="15"/>
        <v>0</v>
      </c>
      <c r="AO20" s="12">
        <f t="shared" si="16"/>
        <v>0</v>
      </c>
      <c r="AP20" s="13">
        <f t="shared" si="17"/>
        <v>0</v>
      </c>
      <c r="AQ20" s="12">
        <f t="shared" si="18"/>
        <v>0</v>
      </c>
      <c r="AR20" s="13">
        <f t="shared" si="19"/>
        <v>0</v>
      </c>
      <c r="AS20" s="12">
        <f t="shared" si="20"/>
        <v>0</v>
      </c>
      <c r="AT20" s="13">
        <f t="shared" si="21"/>
        <v>0</v>
      </c>
    </row>
    <row r="21" spans="1:46" x14ac:dyDescent="0.25">
      <c r="A21" s="39">
        <v>8</v>
      </c>
      <c r="B21" s="74" t="s">
        <v>59</v>
      </c>
      <c r="C21" s="31">
        <f>'[1]Página 1'!$J$118</f>
        <v>58761.06</v>
      </c>
      <c r="D21" s="40">
        <f t="shared" si="0"/>
        <v>0.10481956518574774</v>
      </c>
      <c r="E21" s="43"/>
      <c r="F21" s="42">
        <f t="shared" si="1"/>
        <v>0</v>
      </c>
      <c r="G21" s="44"/>
      <c r="H21" s="42">
        <f t="shared" si="28"/>
        <v>0</v>
      </c>
      <c r="I21" s="41"/>
      <c r="J21" s="42">
        <f t="shared" si="29"/>
        <v>0</v>
      </c>
      <c r="K21" s="41"/>
      <c r="L21" s="42">
        <f t="shared" si="30"/>
        <v>0</v>
      </c>
      <c r="M21" s="41">
        <v>50</v>
      </c>
      <c r="N21" s="42">
        <f t="shared" si="27"/>
        <v>50</v>
      </c>
      <c r="O21" s="41">
        <v>50</v>
      </c>
      <c r="P21" s="42">
        <f t="shared" si="23"/>
        <v>100</v>
      </c>
      <c r="Q21" s="41"/>
      <c r="R21" s="42"/>
      <c r="S21" s="41"/>
      <c r="T21" s="42"/>
      <c r="U21" s="20"/>
      <c r="V21" s="21"/>
      <c r="W21" s="20"/>
      <c r="X21" s="21"/>
      <c r="Y21" s="7"/>
      <c r="Z21" s="7"/>
      <c r="AA21" s="12">
        <f t="shared" si="2"/>
        <v>0</v>
      </c>
      <c r="AB21" s="13">
        <f t="shared" si="3"/>
        <v>0</v>
      </c>
      <c r="AC21" s="12">
        <f t="shared" si="4"/>
        <v>0</v>
      </c>
      <c r="AD21" s="13">
        <f t="shared" si="5"/>
        <v>0</v>
      </c>
      <c r="AE21" s="12">
        <f t="shared" si="6"/>
        <v>0</v>
      </c>
      <c r="AF21" s="13">
        <f t="shared" si="7"/>
        <v>0</v>
      </c>
      <c r="AG21" s="12">
        <f t="shared" si="8"/>
        <v>0</v>
      </c>
      <c r="AH21" s="13">
        <f t="shared" si="9"/>
        <v>0</v>
      </c>
      <c r="AI21" s="12">
        <f t="shared" si="10"/>
        <v>5.240978259287387E-2</v>
      </c>
      <c r="AJ21" s="13">
        <f t="shared" si="11"/>
        <v>5.240978259287387E-2</v>
      </c>
      <c r="AK21" s="12">
        <f t="shared" si="12"/>
        <v>5.240978259287387E-2</v>
      </c>
      <c r="AL21" s="13">
        <f t="shared" si="13"/>
        <v>0.10481956518574774</v>
      </c>
      <c r="AM21" s="12">
        <f t="shared" si="14"/>
        <v>0</v>
      </c>
      <c r="AN21" s="13">
        <f t="shared" si="15"/>
        <v>0</v>
      </c>
      <c r="AO21" s="12">
        <f t="shared" si="16"/>
        <v>0</v>
      </c>
      <c r="AP21" s="13">
        <f t="shared" si="17"/>
        <v>0</v>
      </c>
      <c r="AQ21" s="12">
        <f t="shared" si="18"/>
        <v>0</v>
      </c>
      <c r="AR21" s="13">
        <f t="shared" si="19"/>
        <v>0</v>
      </c>
      <c r="AS21" s="12">
        <f t="shared" si="20"/>
        <v>0</v>
      </c>
      <c r="AT21" s="13">
        <f t="shared" si="21"/>
        <v>0</v>
      </c>
    </row>
    <row r="22" spans="1:46" x14ac:dyDescent="0.25">
      <c r="A22" s="39">
        <v>9</v>
      </c>
      <c r="B22" s="74" t="s">
        <v>50</v>
      </c>
      <c r="C22" s="31">
        <f>'[1]Página 1'!$J$138</f>
        <v>58088.160000000003</v>
      </c>
      <c r="D22" s="40">
        <f t="shared" si="0"/>
        <v>0.10361922799963352</v>
      </c>
      <c r="E22" s="43"/>
      <c r="F22" s="42">
        <f t="shared" si="1"/>
        <v>0</v>
      </c>
      <c r="G22" s="44"/>
      <c r="H22" s="42">
        <f t="shared" si="28"/>
        <v>0</v>
      </c>
      <c r="I22" s="41">
        <v>25</v>
      </c>
      <c r="J22" s="42">
        <f t="shared" si="29"/>
        <v>25</v>
      </c>
      <c r="K22" s="41">
        <v>25</v>
      </c>
      <c r="L22" s="42">
        <f t="shared" si="30"/>
        <v>50</v>
      </c>
      <c r="M22" s="41">
        <v>25</v>
      </c>
      <c r="N22" s="42">
        <f t="shared" si="27"/>
        <v>75</v>
      </c>
      <c r="O22" s="41">
        <v>25</v>
      </c>
      <c r="P22" s="42">
        <f t="shared" si="23"/>
        <v>100</v>
      </c>
      <c r="Q22" s="41"/>
      <c r="R22" s="42"/>
      <c r="S22" s="41"/>
      <c r="T22" s="42"/>
      <c r="U22" s="20"/>
      <c r="V22" s="21"/>
      <c r="W22" s="20"/>
      <c r="X22" s="21"/>
      <c r="Y22" s="7"/>
      <c r="Z22" s="7"/>
      <c r="AA22" s="12">
        <f t="shared" si="2"/>
        <v>0</v>
      </c>
      <c r="AB22" s="13">
        <f t="shared" si="3"/>
        <v>0</v>
      </c>
      <c r="AC22" s="12">
        <f t="shared" si="4"/>
        <v>0</v>
      </c>
      <c r="AD22" s="13">
        <f t="shared" si="5"/>
        <v>0</v>
      </c>
      <c r="AE22" s="12">
        <f t="shared" si="6"/>
        <v>2.5904806999908381E-2</v>
      </c>
      <c r="AF22" s="13">
        <f t="shared" si="7"/>
        <v>2.5904806999908381E-2</v>
      </c>
      <c r="AG22" s="12">
        <f t="shared" si="8"/>
        <v>2.5904806999908381E-2</v>
      </c>
      <c r="AH22" s="13">
        <f t="shared" si="9"/>
        <v>5.1809613999816762E-2</v>
      </c>
      <c r="AI22" s="12">
        <f t="shared" si="10"/>
        <v>2.5904806999908381E-2</v>
      </c>
      <c r="AJ22" s="13">
        <f t="shared" si="11"/>
        <v>7.7714420999725142E-2</v>
      </c>
      <c r="AK22" s="12">
        <f t="shared" si="12"/>
        <v>2.5904806999908381E-2</v>
      </c>
      <c r="AL22" s="13">
        <f t="shared" si="13"/>
        <v>0.10361922799963352</v>
      </c>
      <c r="AM22" s="12">
        <f t="shared" si="14"/>
        <v>0</v>
      </c>
      <c r="AN22" s="13">
        <f t="shared" si="15"/>
        <v>0</v>
      </c>
      <c r="AO22" s="12">
        <f t="shared" si="16"/>
        <v>0</v>
      </c>
      <c r="AP22" s="13">
        <f t="shared" si="17"/>
        <v>0</v>
      </c>
      <c r="AQ22" s="12">
        <f t="shared" si="18"/>
        <v>0</v>
      </c>
      <c r="AR22" s="13">
        <f t="shared" si="19"/>
        <v>0</v>
      </c>
      <c r="AS22" s="12">
        <f t="shared" si="20"/>
        <v>0</v>
      </c>
      <c r="AT22" s="13">
        <f t="shared" si="21"/>
        <v>0</v>
      </c>
    </row>
    <row r="23" spans="1:46" x14ac:dyDescent="0.25">
      <c r="A23" s="39">
        <v>10</v>
      </c>
      <c r="B23" s="74" t="s">
        <v>37</v>
      </c>
      <c r="C23" s="31">
        <f>'[1]Página 1'!$J$213</f>
        <v>74095.570000000007</v>
      </c>
      <c r="D23" s="40">
        <f t="shared" si="0"/>
        <v>0.13217367810570702</v>
      </c>
      <c r="E23" s="43"/>
      <c r="F23" s="42">
        <f t="shared" si="1"/>
        <v>0</v>
      </c>
      <c r="G23" s="44"/>
      <c r="H23" s="42">
        <f t="shared" si="28"/>
        <v>0</v>
      </c>
      <c r="I23" s="41">
        <v>33.33</v>
      </c>
      <c r="J23" s="42">
        <f t="shared" si="29"/>
        <v>33.33</v>
      </c>
      <c r="K23" s="41">
        <v>33.33</v>
      </c>
      <c r="L23" s="42">
        <f t="shared" si="30"/>
        <v>66.66</v>
      </c>
      <c r="M23" s="41">
        <v>33.340000000000003</v>
      </c>
      <c r="N23" s="42">
        <f t="shared" si="27"/>
        <v>100</v>
      </c>
      <c r="O23" s="41"/>
      <c r="P23" s="42">
        <f t="shared" si="23"/>
        <v>0</v>
      </c>
      <c r="Q23" s="41"/>
      <c r="R23" s="42"/>
      <c r="S23" s="41"/>
      <c r="T23" s="42"/>
      <c r="U23" s="20"/>
      <c r="V23" s="21"/>
      <c r="W23" s="20"/>
      <c r="X23" s="21"/>
      <c r="Y23" s="7"/>
      <c r="Z23" s="7"/>
      <c r="AA23" s="12">
        <f t="shared" si="2"/>
        <v>0</v>
      </c>
      <c r="AB23" s="13">
        <f t="shared" si="3"/>
        <v>0</v>
      </c>
      <c r="AC23" s="12">
        <f t="shared" si="4"/>
        <v>0</v>
      </c>
      <c r="AD23" s="13">
        <f t="shared" si="5"/>
        <v>0</v>
      </c>
      <c r="AE23" s="12">
        <f t="shared" si="6"/>
        <v>4.4053486912632146E-2</v>
      </c>
      <c r="AF23" s="13">
        <f t="shared" si="7"/>
        <v>4.4053486912632146E-2</v>
      </c>
      <c r="AG23" s="12">
        <f t="shared" si="8"/>
        <v>4.4053486912632146E-2</v>
      </c>
      <c r="AH23" s="13">
        <f t="shared" si="9"/>
        <v>8.8106973825264293E-2</v>
      </c>
      <c r="AI23" s="12">
        <f t="shared" si="10"/>
        <v>4.4066704280442723E-2</v>
      </c>
      <c r="AJ23" s="13">
        <f t="shared" si="11"/>
        <v>0.13217367810570702</v>
      </c>
      <c r="AK23" s="12">
        <f t="shared" si="12"/>
        <v>0</v>
      </c>
      <c r="AL23" s="13">
        <f t="shared" si="13"/>
        <v>0</v>
      </c>
      <c r="AM23" s="12">
        <f t="shared" si="14"/>
        <v>0</v>
      </c>
      <c r="AN23" s="13">
        <f t="shared" si="15"/>
        <v>0</v>
      </c>
      <c r="AO23" s="12">
        <f t="shared" si="16"/>
        <v>0</v>
      </c>
      <c r="AP23" s="13">
        <f t="shared" si="17"/>
        <v>0</v>
      </c>
      <c r="AQ23" s="12">
        <f t="shared" si="18"/>
        <v>0</v>
      </c>
      <c r="AR23" s="13">
        <f t="shared" si="19"/>
        <v>0</v>
      </c>
      <c r="AS23" s="12">
        <f t="shared" si="20"/>
        <v>0</v>
      </c>
      <c r="AT23" s="13">
        <f t="shared" si="21"/>
        <v>0</v>
      </c>
    </row>
    <row r="24" spans="1:46" x14ac:dyDescent="0.25">
      <c r="A24" s="39">
        <v>11</v>
      </c>
      <c r="B24" s="74" t="s">
        <v>38</v>
      </c>
      <c r="C24" s="31">
        <f>'[1]Página 1'!$J$227</f>
        <v>104433.67</v>
      </c>
      <c r="D24" s="40">
        <f t="shared" si="0"/>
        <v>0.18629159991586042</v>
      </c>
      <c r="E24" s="43">
        <v>50</v>
      </c>
      <c r="F24" s="42">
        <f t="shared" si="1"/>
        <v>50</v>
      </c>
      <c r="G24" s="44">
        <v>50</v>
      </c>
      <c r="H24" s="42">
        <f t="shared" si="28"/>
        <v>100</v>
      </c>
      <c r="I24" s="41"/>
      <c r="J24" s="42">
        <f t="shared" si="29"/>
        <v>0</v>
      </c>
      <c r="K24" s="41"/>
      <c r="L24" s="42">
        <f t="shared" si="30"/>
        <v>0</v>
      </c>
      <c r="M24" s="41"/>
      <c r="N24" s="42">
        <f t="shared" si="27"/>
        <v>0</v>
      </c>
      <c r="O24" s="41"/>
      <c r="P24" s="42">
        <f t="shared" si="23"/>
        <v>0</v>
      </c>
      <c r="Q24" s="41"/>
      <c r="R24" s="42"/>
      <c r="S24" s="41"/>
      <c r="T24" s="42"/>
      <c r="U24" s="20"/>
      <c r="V24" s="21"/>
      <c r="W24" s="20"/>
      <c r="X24" s="21"/>
      <c r="Y24" s="7"/>
      <c r="Z24" s="7"/>
      <c r="AA24" s="12">
        <f t="shared" si="2"/>
        <v>9.3145799957930209E-2</v>
      </c>
      <c r="AB24" s="13">
        <f t="shared" si="3"/>
        <v>9.3145799957930209E-2</v>
      </c>
      <c r="AC24" s="12">
        <f t="shared" si="4"/>
        <v>9.3145799957930209E-2</v>
      </c>
      <c r="AD24" s="13">
        <f t="shared" si="5"/>
        <v>0.18629159991586042</v>
      </c>
      <c r="AE24" s="12">
        <f t="shared" si="6"/>
        <v>0</v>
      </c>
      <c r="AF24" s="13">
        <f t="shared" si="7"/>
        <v>0</v>
      </c>
      <c r="AG24" s="12">
        <f t="shared" si="8"/>
        <v>0</v>
      </c>
      <c r="AH24" s="13">
        <f t="shared" si="9"/>
        <v>0</v>
      </c>
      <c r="AI24" s="12">
        <f t="shared" si="10"/>
        <v>0</v>
      </c>
      <c r="AJ24" s="13">
        <f t="shared" si="11"/>
        <v>0</v>
      </c>
      <c r="AK24" s="12">
        <f t="shared" si="12"/>
        <v>0</v>
      </c>
      <c r="AL24" s="13">
        <f t="shared" si="13"/>
        <v>0</v>
      </c>
      <c r="AM24" s="12">
        <f t="shared" si="14"/>
        <v>0</v>
      </c>
      <c r="AN24" s="13">
        <f t="shared" si="15"/>
        <v>0</v>
      </c>
      <c r="AO24" s="12">
        <f t="shared" si="16"/>
        <v>0</v>
      </c>
      <c r="AP24" s="13">
        <f t="shared" si="17"/>
        <v>0</v>
      </c>
      <c r="AQ24" s="12">
        <f t="shared" si="18"/>
        <v>0</v>
      </c>
      <c r="AR24" s="13">
        <f t="shared" si="19"/>
        <v>0</v>
      </c>
      <c r="AS24" s="12">
        <f t="shared" si="20"/>
        <v>0</v>
      </c>
      <c r="AT24" s="13">
        <f t="shared" si="21"/>
        <v>0</v>
      </c>
    </row>
    <row r="25" spans="1:46" x14ac:dyDescent="0.25">
      <c r="A25" s="39">
        <v>12</v>
      </c>
      <c r="B25" s="74" t="s">
        <v>49</v>
      </c>
      <c r="C25" s="31">
        <f>'[1]Página 1'!$J$233</f>
        <v>33926.629999999997</v>
      </c>
      <c r="D25" s="40">
        <f t="shared" si="0"/>
        <v>6.0519238502806876E-2</v>
      </c>
      <c r="E25" s="43"/>
      <c r="F25" s="42">
        <f t="shared" si="1"/>
        <v>0</v>
      </c>
      <c r="G25" s="44"/>
      <c r="H25" s="42">
        <f t="shared" si="28"/>
        <v>0</v>
      </c>
      <c r="I25" s="41">
        <v>33.33</v>
      </c>
      <c r="J25" s="42">
        <f t="shared" si="29"/>
        <v>33.33</v>
      </c>
      <c r="K25" s="41">
        <v>33.33</v>
      </c>
      <c r="L25" s="42">
        <f t="shared" si="30"/>
        <v>66.66</v>
      </c>
      <c r="M25" s="41">
        <v>33.340000000000003</v>
      </c>
      <c r="N25" s="42">
        <f t="shared" si="27"/>
        <v>100</v>
      </c>
      <c r="O25" s="41"/>
      <c r="P25" s="42">
        <f t="shared" si="23"/>
        <v>0</v>
      </c>
      <c r="Q25" s="41"/>
      <c r="R25" s="42"/>
      <c r="S25" s="41"/>
      <c r="T25" s="42"/>
      <c r="U25" s="20"/>
      <c r="V25" s="21"/>
      <c r="W25" s="20"/>
      <c r="X25" s="21"/>
      <c r="Y25" s="7"/>
      <c r="Z25" s="7"/>
      <c r="AA25" s="12">
        <f t="shared" si="2"/>
        <v>0</v>
      </c>
      <c r="AB25" s="13">
        <f t="shared" si="3"/>
        <v>0</v>
      </c>
      <c r="AC25" s="12">
        <f t="shared" si="4"/>
        <v>0</v>
      </c>
      <c r="AD25" s="13">
        <f t="shared" si="5"/>
        <v>0</v>
      </c>
      <c r="AE25" s="12">
        <f t="shared" si="6"/>
        <v>2.017106219298553E-2</v>
      </c>
      <c r="AF25" s="13">
        <f t="shared" si="7"/>
        <v>2.017106219298553E-2</v>
      </c>
      <c r="AG25" s="12">
        <f t="shared" si="8"/>
        <v>2.017106219298553E-2</v>
      </c>
      <c r="AH25" s="13">
        <f t="shared" si="9"/>
        <v>4.0342124385971061E-2</v>
      </c>
      <c r="AI25" s="12">
        <f t="shared" si="10"/>
        <v>2.0177114116835811E-2</v>
      </c>
      <c r="AJ25" s="13">
        <f t="shared" si="11"/>
        <v>6.0519238502806876E-2</v>
      </c>
      <c r="AK25" s="12">
        <f t="shared" si="12"/>
        <v>0</v>
      </c>
      <c r="AL25" s="13">
        <f t="shared" si="13"/>
        <v>0</v>
      </c>
      <c r="AM25" s="12">
        <f t="shared" si="14"/>
        <v>0</v>
      </c>
      <c r="AN25" s="13">
        <f t="shared" si="15"/>
        <v>0</v>
      </c>
      <c r="AO25" s="12">
        <f t="shared" si="16"/>
        <v>0</v>
      </c>
      <c r="AP25" s="13">
        <f t="shared" si="17"/>
        <v>0</v>
      </c>
      <c r="AQ25" s="12">
        <f t="shared" si="18"/>
        <v>0</v>
      </c>
      <c r="AR25" s="13">
        <f t="shared" si="19"/>
        <v>0</v>
      </c>
      <c r="AS25" s="12">
        <f t="shared" si="20"/>
        <v>0</v>
      </c>
      <c r="AT25" s="13">
        <f t="shared" si="21"/>
        <v>0</v>
      </c>
    </row>
    <row r="26" spans="1:46" x14ac:dyDescent="0.25">
      <c r="A26" s="39">
        <v>13</v>
      </c>
      <c r="B26" s="74" t="s">
        <v>48</v>
      </c>
      <c r="C26" s="31">
        <f>'[1]Página 1'!$J$245</f>
        <v>1574.92</v>
      </c>
      <c r="D26" s="40">
        <f t="shared" si="0"/>
        <v>2.8093848137242224E-3</v>
      </c>
      <c r="E26" s="43"/>
      <c r="F26" s="42">
        <f t="shared" si="1"/>
        <v>0</v>
      </c>
      <c r="G26" s="44"/>
      <c r="H26" s="42">
        <f t="shared" si="28"/>
        <v>0</v>
      </c>
      <c r="I26" s="41"/>
      <c r="J26" s="42">
        <f t="shared" si="29"/>
        <v>0</v>
      </c>
      <c r="K26" s="41"/>
      <c r="L26" s="42">
        <f t="shared" si="30"/>
        <v>0</v>
      </c>
      <c r="M26" s="41"/>
      <c r="N26" s="42">
        <f t="shared" si="27"/>
        <v>0</v>
      </c>
      <c r="O26" s="41">
        <v>100</v>
      </c>
      <c r="P26" s="42">
        <f t="shared" si="23"/>
        <v>100</v>
      </c>
      <c r="Q26" s="41"/>
      <c r="R26" s="42"/>
      <c r="S26" s="41"/>
      <c r="T26" s="42"/>
      <c r="U26" s="20"/>
      <c r="V26" s="21"/>
      <c r="W26" s="20"/>
      <c r="X26" s="21"/>
      <c r="Y26" s="7"/>
      <c r="Z26" s="7"/>
      <c r="AA26" s="12">
        <f t="shared" si="2"/>
        <v>0</v>
      </c>
      <c r="AB26" s="13">
        <f t="shared" si="3"/>
        <v>0</v>
      </c>
      <c r="AC26" s="12">
        <f t="shared" si="4"/>
        <v>0</v>
      </c>
      <c r="AD26" s="13">
        <f t="shared" si="5"/>
        <v>0</v>
      </c>
      <c r="AE26" s="12">
        <f t="shared" si="6"/>
        <v>0</v>
      </c>
      <c r="AF26" s="13">
        <f t="shared" si="7"/>
        <v>0</v>
      </c>
      <c r="AG26" s="12">
        <f t="shared" si="8"/>
        <v>0</v>
      </c>
      <c r="AH26" s="13">
        <f t="shared" si="9"/>
        <v>0</v>
      </c>
      <c r="AI26" s="12">
        <f t="shared" si="10"/>
        <v>0</v>
      </c>
      <c r="AJ26" s="13">
        <f t="shared" si="11"/>
        <v>0</v>
      </c>
      <c r="AK26" s="12">
        <f t="shared" si="12"/>
        <v>2.8093848137242224E-3</v>
      </c>
      <c r="AL26" s="13">
        <f t="shared" si="13"/>
        <v>2.8093848137242224E-3</v>
      </c>
      <c r="AM26" s="12">
        <f t="shared" si="14"/>
        <v>0</v>
      </c>
      <c r="AN26" s="13">
        <f t="shared" si="15"/>
        <v>0</v>
      </c>
      <c r="AO26" s="12">
        <f t="shared" si="16"/>
        <v>0</v>
      </c>
      <c r="AP26" s="13">
        <f t="shared" si="17"/>
        <v>0</v>
      </c>
      <c r="AQ26" s="12">
        <f t="shared" si="18"/>
        <v>0</v>
      </c>
      <c r="AR26" s="13">
        <f t="shared" si="19"/>
        <v>0</v>
      </c>
      <c r="AS26" s="12">
        <f t="shared" si="20"/>
        <v>0</v>
      </c>
      <c r="AT26" s="13">
        <f t="shared" si="21"/>
        <v>0</v>
      </c>
    </row>
    <row r="27" spans="1:46" x14ac:dyDescent="0.25">
      <c r="A27" s="39">
        <v>14</v>
      </c>
      <c r="B27" s="74" t="s">
        <v>60</v>
      </c>
      <c r="C27" s="31">
        <f>'[1]Página 1'!$J$258</f>
        <v>14543.96</v>
      </c>
      <c r="D27" s="40">
        <f t="shared" si="0"/>
        <v>2.5943908487677175E-2</v>
      </c>
      <c r="E27" s="43"/>
      <c r="F27" s="42">
        <f t="shared" si="1"/>
        <v>0</v>
      </c>
      <c r="G27" s="44"/>
      <c r="H27" s="42">
        <f t="shared" si="28"/>
        <v>0</v>
      </c>
      <c r="I27" s="41"/>
      <c r="J27" s="42">
        <f t="shared" si="29"/>
        <v>0</v>
      </c>
      <c r="K27" s="41"/>
      <c r="L27" s="42">
        <f t="shared" si="30"/>
        <v>0</v>
      </c>
      <c r="M27" s="41">
        <v>50</v>
      </c>
      <c r="N27" s="42">
        <f t="shared" si="27"/>
        <v>50</v>
      </c>
      <c r="O27" s="41">
        <v>50</v>
      </c>
      <c r="P27" s="42">
        <f t="shared" si="23"/>
        <v>100</v>
      </c>
      <c r="Q27" s="41"/>
      <c r="R27" s="42"/>
      <c r="S27" s="41"/>
      <c r="T27" s="42"/>
      <c r="U27" s="20"/>
      <c r="V27" s="21"/>
      <c r="W27" s="20"/>
      <c r="X27" s="21"/>
      <c r="Y27" s="7"/>
      <c r="Z27" s="7"/>
      <c r="AA27" s="12">
        <f t="shared" si="2"/>
        <v>0</v>
      </c>
      <c r="AB27" s="13">
        <f t="shared" si="3"/>
        <v>0</v>
      </c>
      <c r="AC27" s="12">
        <f t="shared" si="4"/>
        <v>0</v>
      </c>
      <c r="AD27" s="13">
        <f t="shared" si="5"/>
        <v>0</v>
      </c>
      <c r="AE27" s="12">
        <f t="shared" si="6"/>
        <v>0</v>
      </c>
      <c r="AF27" s="13">
        <f t="shared" si="7"/>
        <v>0</v>
      </c>
      <c r="AG27" s="12">
        <f t="shared" si="8"/>
        <v>0</v>
      </c>
      <c r="AH27" s="13">
        <f t="shared" si="9"/>
        <v>0</v>
      </c>
      <c r="AI27" s="12">
        <f t="shared" si="10"/>
        <v>1.2971954243838587E-2</v>
      </c>
      <c r="AJ27" s="13">
        <f t="shared" si="11"/>
        <v>1.2971954243838587E-2</v>
      </c>
      <c r="AK27" s="12">
        <f t="shared" si="12"/>
        <v>1.2971954243838587E-2</v>
      </c>
      <c r="AL27" s="13">
        <f t="shared" si="13"/>
        <v>2.5943908487677175E-2</v>
      </c>
      <c r="AM27" s="12">
        <f t="shared" si="14"/>
        <v>0</v>
      </c>
      <c r="AN27" s="13">
        <f t="shared" si="15"/>
        <v>0</v>
      </c>
      <c r="AO27" s="12">
        <f t="shared" si="16"/>
        <v>0</v>
      </c>
      <c r="AP27" s="13">
        <f t="shared" si="17"/>
        <v>0</v>
      </c>
      <c r="AQ27" s="12">
        <f t="shared" si="18"/>
        <v>0</v>
      </c>
      <c r="AR27" s="13">
        <f t="shared" si="19"/>
        <v>0</v>
      </c>
      <c r="AS27" s="12">
        <f t="shared" si="20"/>
        <v>0</v>
      </c>
      <c r="AT27" s="13">
        <f t="shared" si="21"/>
        <v>0</v>
      </c>
    </row>
    <row r="28" spans="1:46" x14ac:dyDescent="0.25">
      <c r="A28" s="39">
        <v>15</v>
      </c>
      <c r="B28" s="74" t="s">
        <v>39</v>
      </c>
      <c r="C28" s="31">
        <f>'[1]Página 1'!$J$262</f>
        <v>532.79999999999995</v>
      </c>
      <c r="D28" s="40">
        <f t="shared" si="0"/>
        <v>9.5042302386931748E-4</v>
      </c>
      <c r="E28" s="41"/>
      <c r="F28" s="42">
        <f t="shared" ref="F28" si="37">E28</f>
        <v>0</v>
      </c>
      <c r="G28" s="41"/>
      <c r="H28" s="42">
        <f t="shared" ref="H28" si="38">IF((F28=100),0,G28+F28)</f>
        <v>0</v>
      </c>
      <c r="I28" s="41"/>
      <c r="J28" s="42">
        <f t="shared" ref="J28" si="39">IF((H28=100),0,I28+H28)</f>
        <v>0</v>
      </c>
      <c r="K28" s="41"/>
      <c r="L28" s="42">
        <f t="shared" ref="L28" si="40">IF((J28=100),0,K28+J28)</f>
        <v>0</v>
      </c>
      <c r="M28" s="41"/>
      <c r="N28" s="42">
        <f t="shared" ref="N28:N29" si="41">IF((L28=100),0,M28+L28)</f>
        <v>0</v>
      </c>
      <c r="O28" s="41">
        <v>100</v>
      </c>
      <c r="P28" s="42">
        <f t="shared" ref="P28" si="42">IF((N28=100),0,O28+N28)</f>
        <v>100</v>
      </c>
      <c r="Q28" s="41"/>
      <c r="R28" s="42"/>
      <c r="S28" s="41"/>
      <c r="T28" s="42"/>
      <c r="U28" s="20"/>
      <c r="V28" s="21"/>
      <c r="W28" s="20"/>
      <c r="X28" s="21"/>
      <c r="Y28" s="7"/>
      <c r="Z28" s="7"/>
      <c r="AA28" s="12">
        <f t="shared" si="2"/>
        <v>0</v>
      </c>
      <c r="AB28" s="13">
        <f t="shared" si="3"/>
        <v>0</v>
      </c>
      <c r="AC28" s="12">
        <f t="shared" si="4"/>
        <v>0</v>
      </c>
      <c r="AD28" s="13">
        <f t="shared" si="5"/>
        <v>0</v>
      </c>
      <c r="AE28" s="12">
        <f t="shared" si="6"/>
        <v>0</v>
      </c>
      <c r="AF28" s="13">
        <f t="shared" si="7"/>
        <v>0</v>
      </c>
      <c r="AG28" s="12">
        <f t="shared" si="8"/>
        <v>0</v>
      </c>
      <c r="AH28" s="13">
        <f t="shared" si="9"/>
        <v>0</v>
      </c>
      <c r="AI28" s="12">
        <f t="shared" si="10"/>
        <v>0</v>
      </c>
      <c r="AJ28" s="13">
        <f t="shared" si="11"/>
        <v>0</v>
      </c>
      <c r="AK28" s="12">
        <f t="shared" si="12"/>
        <v>9.5042302386931748E-4</v>
      </c>
      <c r="AL28" s="13">
        <f t="shared" si="13"/>
        <v>9.5042302386931748E-4</v>
      </c>
      <c r="AM28" s="12">
        <f t="shared" si="14"/>
        <v>0</v>
      </c>
      <c r="AN28" s="13">
        <f t="shared" si="15"/>
        <v>0</v>
      </c>
      <c r="AO28" s="12">
        <f t="shared" si="16"/>
        <v>0</v>
      </c>
      <c r="AP28" s="13">
        <f t="shared" si="17"/>
        <v>0</v>
      </c>
      <c r="AQ28" s="12">
        <f t="shared" si="18"/>
        <v>0</v>
      </c>
      <c r="AR28" s="13">
        <f t="shared" si="19"/>
        <v>0</v>
      </c>
      <c r="AS28" s="12">
        <f t="shared" si="20"/>
        <v>0</v>
      </c>
      <c r="AT28" s="13">
        <f t="shared" si="21"/>
        <v>0</v>
      </c>
    </row>
    <row r="29" spans="1:46" x14ac:dyDescent="0.25">
      <c r="A29" s="39"/>
      <c r="B29" s="74"/>
      <c r="C29" s="31"/>
      <c r="D29" s="40">
        <f t="shared" si="0"/>
        <v>0</v>
      </c>
      <c r="E29" s="43"/>
      <c r="F29" s="42">
        <f t="shared" si="1"/>
        <v>0</v>
      </c>
      <c r="G29" s="44"/>
      <c r="H29" s="42">
        <f t="shared" si="28"/>
        <v>0</v>
      </c>
      <c r="I29" s="41"/>
      <c r="J29" s="42">
        <f t="shared" si="29"/>
        <v>0</v>
      </c>
      <c r="K29" s="41"/>
      <c r="L29" s="42">
        <f t="shared" si="30"/>
        <v>0</v>
      </c>
      <c r="M29" s="41"/>
      <c r="N29" s="42">
        <f t="shared" si="41"/>
        <v>0</v>
      </c>
      <c r="O29" s="41"/>
      <c r="P29" s="42">
        <f t="shared" si="23"/>
        <v>0</v>
      </c>
      <c r="Q29" s="41"/>
      <c r="R29" s="42"/>
      <c r="S29" s="41"/>
      <c r="T29" s="42"/>
      <c r="U29" s="20"/>
      <c r="V29" s="21"/>
      <c r="W29" s="20"/>
      <c r="X29" s="21"/>
      <c r="Y29" s="7"/>
      <c r="Z29" s="7"/>
      <c r="AA29" s="12">
        <f t="shared" si="2"/>
        <v>0</v>
      </c>
      <c r="AB29" s="13">
        <f t="shared" si="3"/>
        <v>0</v>
      </c>
      <c r="AC29" s="12">
        <f t="shared" si="4"/>
        <v>0</v>
      </c>
      <c r="AD29" s="13">
        <f t="shared" si="5"/>
        <v>0</v>
      </c>
      <c r="AE29" s="12">
        <f t="shared" si="6"/>
        <v>0</v>
      </c>
      <c r="AF29" s="13">
        <f t="shared" si="7"/>
        <v>0</v>
      </c>
      <c r="AG29" s="12">
        <f t="shared" si="8"/>
        <v>0</v>
      </c>
      <c r="AH29" s="13">
        <f t="shared" si="9"/>
        <v>0</v>
      </c>
      <c r="AI29" s="12">
        <f t="shared" si="10"/>
        <v>0</v>
      </c>
      <c r="AJ29" s="13">
        <f t="shared" si="11"/>
        <v>0</v>
      </c>
      <c r="AK29" s="12">
        <f t="shared" si="12"/>
        <v>0</v>
      </c>
      <c r="AL29" s="13">
        <f t="shared" si="13"/>
        <v>0</v>
      </c>
      <c r="AM29" s="12">
        <f t="shared" si="14"/>
        <v>0</v>
      </c>
      <c r="AN29" s="13">
        <f t="shared" si="15"/>
        <v>0</v>
      </c>
      <c r="AO29" s="12">
        <f t="shared" si="16"/>
        <v>0</v>
      </c>
      <c r="AP29" s="13">
        <f t="shared" si="17"/>
        <v>0</v>
      </c>
      <c r="AQ29" s="12">
        <f t="shared" si="18"/>
        <v>0</v>
      </c>
      <c r="AR29" s="13">
        <f t="shared" si="19"/>
        <v>0</v>
      </c>
      <c r="AS29" s="12">
        <f t="shared" si="20"/>
        <v>0</v>
      </c>
      <c r="AT29" s="13">
        <f t="shared" si="21"/>
        <v>0</v>
      </c>
    </row>
    <row r="30" spans="1:46" x14ac:dyDescent="0.25">
      <c r="A30" s="39"/>
      <c r="B30" s="74"/>
      <c r="C30" s="31"/>
      <c r="D30" s="40">
        <f t="shared" si="0"/>
        <v>0</v>
      </c>
      <c r="E30" s="43"/>
      <c r="F30" s="42">
        <f t="shared" si="1"/>
        <v>0</v>
      </c>
      <c r="G30" s="44"/>
      <c r="H30" s="42">
        <f t="shared" si="28"/>
        <v>0</v>
      </c>
      <c r="I30" s="41"/>
      <c r="J30" s="42">
        <f t="shared" si="29"/>
        <v>0</v>
      </c>
      <c r="K30" s="41"/>
      <c r="L30" s="42">
        <f t="shared" si="30"/>
        <v>0</v>
      </c>
      <c r="M30" s="41"/>
      <c r="N30" s="42">
        <f t="shared" si="27"/>
        <v>0</v>
      </c>
      <c r="O30" s="41"/>
      <c r="P30" s="42">
        <f t="shared" si="23"/>
        <v>0</v>
      </c>
      <c r="Q30" s="41"/>
      <c r="R30" s="42"/>
      <c r="S30" s="41"/>
      <c r="T30" s="42"/>
      <c r="U30" s="20"/>
      <c r="V30" s="21"/>
      <c r="W30" s="20"/>
      <c r="X30" s="21"/>
      <c r="Y30" s="7"/>
      <c r="Z30" s="7"/>
      <c r="AA30" s="12">
        <f t="shared" si="2"/>
        <v>0</v>
      </c>
      <c r="AB30" s="13">
        <f t="shared" si="3"/>
        <v>0</v>
      </c>
      <c r="AC30" s="12">
        <f t="shared" si="4"/>
        <v>0</v>
      </c>
      <c r="AD30" s="13">
        <f t="shared" si="5"/>
        <v>0</v>
      </c>
      <c r="AE30" s="12">
        <f t="shared" si="6"/>
        <v>0</v>
      </c>
      <c r="AF30" s="13">
        <f t="shared" si="7"/>
        <v>0</v>
      </c>
      <c r="AG30" s="12">
        <f t="shared" si="8"/>
        <v>0</v>
      </c>
      <c r="AH30" s="13">
        <f t="shared" si="9"/>
        <v>0</v>
      </c>
      <c r="AI30" s="12">
        <f t="shared" si="10"/>
        <v>0</v>
      </c>
      <c r="AJ30" s="13">
        <f t="shared" si="11"/>
        <v>0</v>
      </c>
      <c r="AK30" s="12">
        <f t="shared" si="12"/>
        <v>0</v>
      </c>
      <c r="AL30" s="13">
        <f t="shared" si="13"/>
        <v>0</v>
      </c>
      <c r="AM30" s="12">
        <f t="shared" si="14"/>
        <v>0</v>
      </c>
      <c r="AN30" s="13">
        <f t="shared" si="15"/>
        <v>0</v>
      </c>
      <c r="AO30" s="12">
        <f t="shared" si="16"/>
        <v>0</v>
      </c>
      <c r="AP30" s="13">
        <f t="shared" si="17"/>
        <v>0</v>
      </c>
      <c r="AQ30" s="12">
        <f t="shared" si="18"/>
        <v>0</v>
      </c>
      <c r="AR30" s="13">
        <f t="shared" si="19"/>
        <v>0</v>
      </c>
      <c r="AS30" s="12">
        <f t="shared" si="20"/>
        <v>0</v>
      </c>
      <c r="AT30" s="13">
        <f t="shared" si="21"/>
        <v>0</v>
      </c>
    </row>
    <row r="31" spans="1:46" x14ac:dyDescent="0.25">
      <c r="A31" s="39"/>
      <c r="B31" s="74"/>
      <c r="C31" s="45"/>
      <c r="D31" s="40">
        <f t="shared" si="0"/>
        <v>0</v>
      </c>
      <c r="E31" s="43"/>
      <c r="F31" s="42">
        <f t="shared" si="1"/>
        <v>0</v>
      </c>
      <c r="G31" s="44"/>
      <c r="H31" s="42">
        <f t="shared" si="28"/>
        <v>0</v>
      </c>
      <c r="I31" s="41"/>
      <c r="J31" s="42">
        <f t="shared" si="29"/>
        <v>0</v>
      </c>
      <c r="K31" s="41"/>
      <c r="L31" s="42">
        <f t="shared" si="30"/>
        <v>0</v>
      </c>
      <c r="M31" s="41"/>
      <c r="N31" s="42">
        <f t="shared" si="27"/>
        <v>0</v>
      </c>
      <c r="O31" s="41"/>
      <c r="P31" s="42">
        <f t="shared" si="23"/>
        <v>0</v>
      </c>
      <c r="Q31" s="41"/>
      <c r="R31" s="42"/>
      <c r="S31" s="41"/>
      <c r="T31" s="42"/>
      <c r="U31" s="20"/>
      <c r="V31" s="21"/>
      <c r="W31" s="20"/>
      <c r="X31" s="21"/>
      <c r="Y31" s="7"/>
      <c r="Z31" s="7"/>
      <c r="AA31" s="12">
        <f t="shared" si="2"/>
        <v>0</v>
      </c>
      <c r="AB31" s="13">
        <f t="shared" si="3"/>
        <v>0</v>
      </c>
      <c r="AC31" s="12">
        <f t="shared" si="4"/>
        <v>0</v>
      </c>
      <c r="AD31" s="13">
        <f t="shared" si="5"/>
        <v>0</v>
      </c>
      <c r="AE31" s="12">
        <f t="shared" si="6"/>
        <v>0</v>
      </c>
      <c r="AF31" s="13">
        <f t="shared" si="7"/>
        <v>0</v>
      </c>
      <c r="AG31" s="12">
        <f t="shared" si="8"/>
        <v>0</v>
      </c>
      <c r="AH31" s="13">
        <f t="shared" si="9"/>
        <v>0</v>
      </c>
      <c r="AI31" s="12">
        <f t="shared" si="10"/>
        <v>0</v>
      </c>
      <c r="AJ31" s="13">
        <f t="shared" si="11"/>
        <v>0</v>
      </c>
      <c r="AK31" s="12">
        <f t="shared" si="12"/>
        <v>0</v>
      </c>
      <c r="AL31" s="13">
        <f t="shared" si="13"/>
        <v>0</v>
      </c>
      <c r="AM31" s="12">
        <f t="shared" si="14"/>
        <v>0</v>
      </c>
      <c r="AN31" s="13">
        <f t="shared" si="15"/>
        <v>0</v>
      </c>
      <c r="AO31" s="12">
        <f t="shared" si="16"/>
        <v>0</v>
      </c>
      <c r="AP31" s="13">
        <f t="shared" si="17"/>
        <v>0</v>
      </c>
      <c r="AQ31" s="12">
        <f t="shared" si="18"/>
        <v>0</v>
      </c>
      <c r="AR31" s="13">
        <f t="shared" si="19"/>
        <v>0</v>
      </c>
      <c r="AS31" s="12">
        <f t="shared" si="20"/>
        <v>0</v>
      </c>
      <c r="AT31" s="13">
        <f t="shared" si="21"/>
        <v>0</v>
      </c>
    </row>
    <row r="32" spans="1:46" x14ac:dyDescent="0.25">
      <c r="A32" s="39"/>
      <c r="B32" s="74"/>
      <c r="C32" s="45"/>
      <c r="D32" s="40">
        <f t="shared" si="0"/>
        <v>0</v>
      </c>
      <c r="E32" s="43"/>
      <c r="F32" s="42">
        <f t="shared" si="1"/>
        <v>0</v>
      </c>
      <c r="G32" s="44"/>
      <c r="H32" s="42">
        <f t="shared" si="28"/>
        <v>0</v>
      </c>
      <c r="I32" s="41"/>
      <c r="J32" s="42">
        <f t="shared" si="29"/>
        <v>0</v>
      </c>
      <c r="K32" s="41"/>
      <c r="L32" s="42">
        <f t="shared" si="30"/>
        <v>0</v>
      </c>
      <c r="M32" s="41"/>
      <c r="N32" s="42">
        <f t="shared" si="27"/>
        <v>0</v>
      </c>
      <c r="O32" s="41"/>
      <c r="P32" s="42">
        <f t="shared" si="23"/>
        <v>0</v>
      </c>
      <c r="Q32" s="41"/>
      <c r="R32" s="42"/>
      <c r="S32" s="41"/>
      <c r="T32" s="42"/>
      <c r="U32" s="20"/>
      <c r="V32" s="21"/>
      <c r="W32" s="20"/>
      <c r="X32" s="21"/>
      <c r="Y32" s="7"/>
      <c r="Z32" s="7"/>
      <c r="AA32" s="12">
        <f t="shared" si="2"/>
        <v>0</v>
      </c>
      <c r="AB32" s="13">
        <f t="shared" si="3"/>
        <v>0</v>
      </c>
      <c r="AC32" s="12">
        <f t="shared" si="4"/>
        <v>0</v>
      </c>
      <c r="AD32" s="13">
        <f t="shared" si="5"/>
        <v>0</v>
      </c>
      <c r="AE32" s="12">
        <f t="shared" si="6"/>
        <v>0</v>
      </c>
      <c r="AF32" s="13">
        <f t="shared" si="7"/>
        <v>0</v>
      </c>
      <c r="AG32" s="12">
        <f t="shared" si="8"/>
        <v>0</v>
      </c>
      <c r="AH32" s="13">
        <f t="shared" si="9"/>
        <v>0</v>
      </c>
      <c r="AI32" s="12">
        <f t="shared" si="10"/>
        <v>0</v>
      </c>
      <c r="AJ32" s="13">
        <f t="shared" si="11"/>
        <v>0</v>
      </c>
      <c r="AK32" s="12">
        <f t="shared" si="12"/>
        <v>0</v>
      </c>
      <c r="AL32" s="13">
        <f t="shared" si="13"/>
        <v>0</v>
      </c>
      <c r="AM32" s="12">
        <f t="shared" si="14"/>
        <v>0</v>
      </c>
      <c r="AN32" s="13">
        <f t="shared" si="15"/>
        <v>0</v>
      </c>
      <c r="AO32" s="12">
        <f t="shared" si="16"/>
        <v>0</v>
      </c>
      <c r="AP32" s="13">
        <f t="shared" si="17"/>
        <v>0</v>
      </c>
      <c r="AQ32" s="12">
        <f t="shared" si="18"/>
        <v>0</v>
      </c>
      <c r="AR32" s="13">
        <f t="shared" si="19"/>
        <v>0</v>
      </c>
      <c r="AS32" s="12">
        <f t="shared" si="20"/>
        <v>0</v>
      </c>
      <c r="AT32" s="13">
        <f t="shared" si="21"/>
        <v>0</v>
      </c>
    </row>
    <row r="33" spans="1:46" x14ac:dyDescent="0.25">
      <c r="A33" s="39"/>
      <c r="B33" s="74"/>
      <c r="C33" s="45"/>
      <c r="D33" s="40">
        <f t="shared" si="0"/>
        <v>0</v>
      </c>
      <c r="E33" s="43"/>
      <c r="F33" s="42">
        <f t="shared" si="1"/>
        <v>0</v>
      </c>
      <c r="G33" s="44"/>
      <c r="H33" s="42">
        <f t="shared" si="28"/>
        <v>0</v>
      </c>
      <c r="I33" s="41"/>
      <c r="J33" s="42">
        <f t="shared" ref="J33:J34" si="43">IF((H33=100),0,I33+H33)</f>
        <v>0</v>
      </c>
      <c r="K33" s="41"/>
      <c r="L33" s="42">
        <f t="shared" si="30"/>
        <v>0</v>
      </c>
      <c r="M33" s="41"/>
      <c r="N33" s="42">
        <f t="shared" si="27"/>
        <v>0</v>
      </c>
      <c r="O33" s="41"/>
      <c r="P33" s="42">
        <f t="shared" si="23"/>
        <v>0</v>
      </c>
      <c r="Q33" s="41"/>
      <c r="R33" s="42"/>
      <c r="S33" s="41"/>
      <c r="T33" s="42"/>
      <c r="U33" s="20"/>
      <c r="V33" s="21"/>
      <c r="W33" s="20"/>
      <c r="X33" s="21"/>
      <c r="Y33" s="7"/>
      <c r="Z33" s="7"/>
      <c r="AA33" s="12">
        <f t="shared" si="2"/>
        <v>0</v>
      </c>
      <c r="AB33" s="13">
        <f t="shared" si="3"/>
        <v>0</v>
      </c>
      <c r="AC33" s="12">
        <f t="shared" si="4"/>
        <v>0</v>
      </c>
      <c r="AD33" s="13">
        <f t="shared" si="5"/>
        <v>0</v>
      </c>
      <c r="AE33" s="12">
        <f t="shared" si="6"/>
        <v>0</v>
      </c>
      <c r="AF33" s="13">
        <f t="shared" si="7"/>
        <v>0</v>
      </c>
      <c r="AG33" s="12">
        <f t="shared" si="8"/>
        <v>0</v>
      </c>
      <c r="AH33" s="13">
        <f t="shared" si="9"/>
        <v>0</v>
      </c>
      <c r="AI33" s="12">
        <f t="shared" si="10"/>
        <v>0</v>
      </c>
      <c r="AJ33" s="13">
        <f t="shared" si="11"/>
        <v>0</v>
      </c>
      <c r="AK33" s="12">
        <f t="shared" si="12"/>
        <v>0</v>
      </c>
      <c r="AL33" s="13">
        <f t="shared" si="13"/>
        <v>0</v>
      </c>
      <c r="AM33" s="12">
        <f t="shared" si="14"/>
        <v>0</v>
      </c>
      <c r="AN33" s="13">
        <f t="shared" si="15"/>
        <v>0</v>
      </c>
      <c r="AO33" s="12">
        <f t="shared" si="16"/>
        <v>0</v>
      </c>
      <c r="AP33" s="13">
        <f t="shared" si="17"/>
        <v>0</v>
      </c>
      <c r="AQ33" s="12">
        <f t="shared" si="18"/>
        <v>0</v>
      </c>
      <c r="AR33" s="13">
        <f t="shared" si="19"/>
        <v>0</v>
      </c>
      <c r="AS33" s="12">
        <f t="shared" si="20"/>
        <v>0</v>
      </c>
      <c r="AT33" s="13">
        <f t="shared" si="21"/>
        <v>0</v>
      </c>
    </row>
    <row r="34" spans="1:46" ht="15.75" thickBot="1" x14ac:dyDescent="0.3">
      <c r="A34" s="46"/>
      <c r="B34" s="47"/>
      <c r="C34" s="48">
        <v>0</v>
      </c>
      <c r="D34" s="49">
        <f t="shared" si="0"/>
        <v>0</v>
      </c>
      <c r="E34" s="50"/>
      <c r="F34" s="51">
        <f t="shared" si="1"/>
        <v>0</v>
      </c>
      <c r="G34" s="52"/>
      <c r="H34" s="51">
        <f t="shared" si="28"/>
        <v>0</v>
      </c>
      <c r="I34" s="53"/>
      <c r="J34" s="51">
        <f t="shared" si="43"/>
        <v>0</v>
      </c>
      <c r="K34" s="53"/>
      <c r="L34" s="51">
        <f t="shared" si="30"/>
        <v>0</v>
      </c>
      <c r="M34" s="53"/>
      <c r="N34" s="51">
        <f t="shared" si="27"/>
        <v>0</v>
      </c>
      <c r="O34" s="53"/>
      <c r="P34" s="51">
        <f t="shared" si="23"/>
        <v>0</v>
      </c>
      <c r="Q34" s="53"/>
      <c r="R34" s="51"/>
      <c r="S34" s="53"/>
      <c r="T34" s="51"/>
      <c r="U34" s="23"/>
      <c r="V34" s="22"/>
      <c r="W34" s="23"/>
      <c r="X34" s="22"/>
      <c r="Y34" s="7"/>
      <c r="Z34" s="7"/>
      <c r="AA34" s="14">
        <f t="shared" si="2"/>
        <v>0</v>
      </c>
      <c r="AB34" s="15">
        <f t="shared" si="3"/>
        <v>0</v>
      </c>
      <c r="AC34" s="14">
        <f t="shared" si="4"/>
        <v>0</v>
      </c>
      <c r="AD34" s="15">
        <f t="shared" si="5"/>
        <v>0</v>
      </c>
      <c r="AE34" s="14">
        <f t="shared" si="6"/>
        <v>0</v>
      </c>
      <c r="AF34" s="15">
        <f t="shared" si="7"/>
        <v>0</v>
      </c>
      <c r="AG34" s="14">
        <f t="shared" si="8"/>
        <v>0</v>
      </c>
      <c r="AH34" s="15">
        <f t="shared" si="9"/>
        <v>0</v>
      </c>
      <c r="AI34" s="14">
        <f t="shared" si="10"/>
        <v>0</v>
      </c>
      <c r="AJ34" s="15">
        <f t="shared" si="11"/>
        <v>0</v>
      </c>
      <c r="AK34" s="14">
        <f t="shared" si="12"/>
        <v>0</v>
      </c>
      <c r="AL34" s="15">
        <f t="shared" si="13"/>
        <v>0</v>
      </c>
      <c r="AM34" s="14">
        <f t="shared" si="14"/>
        <v>0</v>
      </c>
      <c r="AN34" s="15">
        <f t="shared" si="15"/>
        <v>0</v>
      </c>
      <c r="AO34" s="14">
        <f t="shared" si="16"/>
        <v>0</v>
      </c>
      <c r="AP34" s="15">
        <f t="shared" si="17"/>
        <v>0</v>
      </c>
      <c r="AQ34" s="14">
        <f t="shared" si="18"/>
        <v>0</v>
      </c>
      <c r="AR34" s="15">
        <f t="shared" si="19"/>
        <v>0</v>
      </c>
      <c r="AS34" s="14">
        <f t="shared" si="20"/>
        <v>0</v>
      </c>
      <c r="AT34" s="15">
        <f t="shared" si="21"/>
        <v>0</v>
      </c>
    </row>
    <row r="35" spans="1:46" ht="6.75" customHeight="1" thickBot="1" x14ac:dyDescent="0.3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32"/>
      <c r="Q35" s="32"/>
      <c r="R35" s="32"/>
      <c r="S35" s="32"/>
      <c r="T35" s="32"/>
      <c r="AA35" s="12"/>
      <c r="AB35" s="13"/>
      <c r="AC35" s="12"/>
      <c r="AD35" s="13"/>
    </row>
    <row r="36" spans="1:46" ht="15.75" thickBot="1" x14ac:dyDescent="0.3">
      <c r="A36" s="79" t="s">
        <v>31</v>
      </c>
      <c r="B36" s="80"/>
      <c r="C36" s="55">
        <f>SUM(C14:C28)</f>
        <v>560592.4800000001</v>
      </c>
      <c r="D36" s="56">
        <f>SUM(D14:D34)</f>
        <v>0.99999999999999967</v>
      </c>
      <c r="E36" s="94">
        <f>AA37</f>
        <v>10.810244011835476</v>
      </c>
      <c r="F36" s="94"/>
      <c r="G36" s="94">
        <f t="shared" ref="G36:W36" si="44">AC37</f>
        <v>10.97963087196603</v>
      </c>
      <c r="H36" s="94"/>
      <c r="I36" s="94">
        <f t="shared" si="44"/>
        <v>15.694960670895904</v>
      </c>
      <c r="J36" s="94"/>
      <c r="K36" s="94">
        <f t="shared" si="44"/>
        <v>18.92074919181934</v>
      </c>
      <c r="L36" s="94"/>
      <c r="M36" s="94">
        <f t="shared" si="44"/>
        <v>25.460849804656672</v>
      </c>
      <c r="N36" s="94"/>
      <c r="O36" s="94">
        <f t="shared" si="44"/>
        <v>18.13356544882657</v>
      </c>
      <c r="P36" s="94"/>
      <c r="Q36" s="94">
        <f t="shared" si="44"/>
        <v>0</v>
      </c>
      <c r="R36" s="94"/>
      <c r="S36" s="94">
        <f t="shared" si="44"/>
        <v>0</v>
      </c>
      <c r="T36" s="112"/>
      <c r="U36" s="114">
        <f t="shared" si="44"/>
        <v>0</v>
      </c>
      <c r="V36" s="105"/>
      <c r="W36" s="105">
        <f t="shared" si="44"/>
        <v>0</v>
      </c>
      <c r="X36" s="105"/>
      <c r="AA36" s="21">
        <f t="shared" ref="AA36:AT36" si="45">SUM(AA14:AA34)</f>
        <v>0.10810244011835476</v>
      </c>
      <c r="AB36" s="21">
        <f t="shared" si="45"/>
        <v>0.10810244011835476</v>
      </c>
      <c r="AC36" s="21">
        <f t="shared" si="45"/>
        <v>0.1097963087196603</v>
      </c>
      <c r="AD36" s="21">
        <f t="shared" si="45"/>
        <v>0.20679346251665734</v>
      </c>
      <c r="AE36" s="21">
        <f t="shared" si="45"/>
        <v>0.15694960670895905</v>
      </c>
      <c r="AF36" s="21">
        <f t="shared" si="45"/>
        <v>0.16974876163162231</v>
      </c>
      <c r="AG36" s="21">
        <f t="shared" si="45"/>
        <v>0.18920749191819339</v>
      </c>
      <c r="AH36" s="21">
        <f t="shared" si="45"/>
        <v>0.35681116590968182</v>
      </c>
      <c r="AI36" s="21">
        <f t="shared" si="45"/>
        <v>0.25460849804656671</v>
      </c>
      <c r="AJ36" s="21">
        <f t="shared" si="45"/>
        <v>0.61141966395624847</v>
      </c>
      <c r="AK36" s="21">
        <f t="shared" si="45"/>
        <v>0.18133565448826569</v>
      </c>
      <c r="AL36" s="21">
        <f t="shared" si="45"/>
        <v>0.5488657821453472</v>
      </c>
      <c r="AM36" s="21">
        <f t="shared" si="45"/>
        <v>0</v>
      </c>
      <c r="AN36" s="21">
        <f t="shared" si="45"/>
        <v>0</v>
      </c>
      <c r="AO36" s="21">
        <f t="shared" si="45"/>
        <v>0</v>
      </c>
      <c r="AP36" s="21">
        <f t="shared" si="45"/>
        <v>0</v>
      </c>
      <c r="AQ36" s="21">
        <f t="shared" si="45"/>
        <v>0</v>
      </c>
      <c r="AR36" s="21">
        <f t="shared" si="45"/>
        <v>0</v>
      </c>
      <c r="AS36" s="21">
        <f t="shared" si="45"/>
        <v>0</v>
      </c>
      <c r="AT36" s="21">
        <f t="shared" si="45"/>
        <v>0</v>
      </c>
    </row>
    <row r="37" spans="1:46" ht="15.75" thickBot="1" x14ac:dyDescent="0.3">
      <c r="A37" s="115" t="s">
        <v>30</v>
      </c>
      <c r="B37" s="116"/>
      <c r="C37" s="122"/>
      <c r="D37" s="123"/>
      <c r="E37" s="108">
        <f>(E36/100)*$C$36</f>
        <v>60601.414999999994</v>
      </c>
      <c r="F37" s="108"/>
      <c r="G37" s="108">
        <f>(G36/100)*$C$36</f>
        <v>61550.985000000001</v>
      </c>
      <c r="H37" s="108"/>
      <c r="I37" s="108">
        <f t="shared" ref="I37" si="46">(I36/100)*$C$36</f>
        <v>87984.769260000001</v>
      </c>
      <c r="J37" s="108"/>
      <c r="K37" s="108">
        <f t="shared" ref="K37" si="47">(K36/100)*$C$36</f>
        <v>106068.29712900001</v>
      </c>
      <c r="L37" s="108"/>
      <c r="M37" s="108">
        <f t="shared" ref="M37" si="48">(M36/100)*$C$36</f>
        <v>142731.60934900001</v>
      </c>
      <c r="N37" s="108"/>
      <c r="O37" s="108">
        <f t="shared" ref="O37" si="49">(O36/100)*$C$36</f>
        <v>101655.40426200001</v>
      </c>
      <c r="P37" s="108"/>
      <c r="Q37" s="108">
        <f t="shared" ref="Q37" si="50">(Q36/100)*$C$36</f>
        <v>0</v>
      </c>
      <c r="R37" s="108"/>
      <c r="S37" s="108">
        <f t="shared" ref="S37" si="51">(S36/100)*$C$36</f>
        <v>0</v>
      </c>
      <c r="T37" s="109"/>
      <c r="U37" s="110">
        <f t="shared" ref="U37" si="52">(U36/100)*$C$36</f>
        <v>0</v>
      </c>
      <c r="V37" s="111"/>
      <c r="W37" s="111">
        <f t="shared" ref="W37" si="53">(W36/100)*$C$36</f>
        <v>0</v>
      </c>
      <c r="X37" s="111"/>
      <c r="AA37" s="21">
        <f>AA36*100</f>
        <v>10.810244011835476</v>
      </c>
      <c r="AB37" s="21">
        <f t="shared" ref="AB37:AT37" si="54">AB36*100</f>
        <v>10.810244011835476</v>
      </c>
      <c r="AC37" s="21">
        <f t="shared" si="54"/>
        <v>10.97963087196603</v>
      </c>
      <c r="AD37" s="21">
        <f t="shared" si="54"/>
        <v>20.679346251665734</v>
      </c>
      <c r="AE37" s="21">
        <f t="shared" si="54"/>
        <v>15.694960670895904</v>
      </c>
      <c r="AF37" s="21">
        <f t="shared" si="54"/>
        <v>16.974876163162232</v>
      </c>
      <c r="AG37" s="21">
        <f t="shared" si="54"/>
        <v>18.92074919181934</v>
      </c>
      <c r="AH37" s="21">
        <f t="shared" si="54"/>
        <v>35.68111659096818</v>
      </c>
      <c r="AI37" s="21">
        <f t="shared" si="54"/>
        <v>25.460849804656672</v>
      </c>
      <c r="AJ37" s="21">
        <f t="shared" si="54"/>
        <v>61.141966395624848</v>
      </c>
      <c r="AK37" s="21">
        <f t="shared" si="54"/>
        <v>18.13356544882657</v>
      </c>
      <c r="AL37" s="21">
        <f t="shared" si="54"/>
        <v>54.886578214534723</v>
      </c>
      <c r="AM37" s="21">
        <f t="shared" si="54"/>
        <v>0</v>
      </c>
      <c r="AN37" s="21">
        <f t="shared" si="54"/>
        <v>0</v>
      </c>
      <c r="AO37" s="21">
        <f t="shared" si="54"/>
        <v>0</v>
      </c>
      <c r="AP37" s="21">
        <f t="shared" si="54"/>
        <v>0</v>
      </c>
      <c r="AQ37" s="21">
        <f t="shared" si="54"/>
        <v>0</v>
      </c>
      <c r="AR37" s="21">
        <f t="shared" si="54"/>
        <v>0</v>
      </c>
      <c r="AS37" s="21">
        <f t="shared" si="54"/>
        <v>0</v>
      </c>
      <c r="AT37" s="21">
        <f t="shared" si="54"/>
        <v>0</v>
      </c>
    </row>
    <row r="38" spans="1:46" ht="15.75" thickBot="1" x14ac:dyDescent="0.3">
      <c r="A38" s="115" t="s">
        <v>32</v>
      </c>
      <c r="B38" s="116"/>
      <c r="C38" s="122"/>
      <c r="D38" s="123"/>
      <c r="E38" s="104">
        <f>AB37</f>
        <v>10.810244011835476</v>
      </c>
      <c r="F38" s="104"/>
      <c r="G38" s="104">
        <f>E38+G36</f>
        <v>21.789874883801506</v>
      </c>
      <c r="H38" s="104"/>
      <c r="I38" s="102">
        <f>IF((G38=100),0,G38+I36)</f>
        <v>37.484835554697412</v>
      </c>
      <c r="J38" s="103"/>
      <c r="K38" s="102">
        <f>IF((I38=100),0,I38+K36)</f>
        <v>56.405584746516752</v>
      </c>
      <c r="L38" s="103"/>
      <c r="M38" s="102">
        <f>IF((K38=100),0,K38+M36)</f>
        <v>81.866434551173427</v>
      </c>
      <c r="N38" s="103"/>
      <c r="O38" s="102">
        <f>IF((M38=100),0,M38+O36)</f>
        <v>100</v>
      </c>
      <c r="P38" s="103"/>
      <c r="Q38" s="102">
        <f>IF((O38=100),0,O38+Q36)</f>
        <v>0</v>
      </c>
      <c r="R38" s="103"/>
      <c r="S38" s="102">
        <f>IF((Q38=100),0,Q38+S36)</f>
        <v>0</v>
      </c>
      <c r="T38" s="113"/>
      <c r="U38" s="124">
        <f>IF((S38=100),0,S38+U36)</f>
        <v>0</v>
      </c>
      <c r="V38" s="107"/>
      <c r="W38" s="106">
        <f>IF((U38=100),0,U38+W36)</f>
        <v>0</v>
      </c>
      <c r="X38" s="107"/>
    </row>
    <row r="39" spans="1:46" ht="15.75" thickBot="1" x14ac:dyDescent="0.3">
      <c r="A39" s="117" t="s">
        <v>33</v>
      </c>
      <c r="B39" s="118"/>
      <c r="C39" s="122"/>
      <c r="D39" s="123"/>
      <c r="E39" s="119">
        <f>(E38/100)*$C$36</f>
        <v>60601.414999999994</v>
      </c>
      <c r="F39" s="119"/>
      <c r="G39" s="119">
        <f t="shared" ref="G39" si="55">(G38/100)*$C$36</f>
        <v>122152.4</v>
      </c>
      <c r="H39" s="119"/>
      <c r="I39" s="119">
        <f t="shared" ref="I39" si="56">(I38/100)*$C$36</f>
        <v>210137.16926</v>
      </c>
      <c r="J39" s="119"/>
      <c r="K39" s="119">
        <f t="shared" ref="K39" si="57">(K38/100)*$C$36</f>
        <v>316205.46638900007</v>
      </c>
      <c r="L39" s="119"/>
      <c r="M39" s="119">
        <f t="shared" ref="M39" si="58">(M38/100)*$C$36</f>
        <v>458937.07573800004</v>
      </c>
      <c r="N39" s="119"/>
      <c r="O39" s="119">
        <f t="shared" ref="O39" si="59">(O38/100)*$C$36</f>
        <v>560592.4800000001</v>
      </c>
      <c r="P39" s="119"/>
      <c r="Q39" s="119">
        <f t="shared" ref="Q39" si="60">(Q38/100)*$C$36</f>
        <v>0</v>
      </c>
      <c r="R39" s="119"/>
      <c r="S39" s="119">
        <f t="shared" ref="S39" si="61">(S38/100)*$C$36</f>
        <v>0</v>
      </c>
      <c r="T39" s="125"/>
      <c r="U39" s="120">
        <f t="shared" ref="U39" si="62">(U38/100)*$C$36</f>
        <v>0</v>
      </c>
      <c r="V39" s="121"/>
      <c r="W39" s="121">
        <f t="shared" ref="W39" si="63">(W38/100)*$C$36</f>
        <v>0</v>
      </c>
      <c r="X39" s="121"/>
    </row>
    <row r="40" spans="1:46" x14ac:dyDescent="0.25">
      <c r="A40" s="57"/>
      <c r="B40" s="57"/>
      <c r="C40" s="58"/>
      <c r="D40" s="58"/>
      <c r="E40" s="58"/>
      <c r="F40" s="58"/>
      <c r="G40" s="59"/>
      <c r="H40" s="59"/>
      <c r="I40" s="60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46" ht="15.75" x14ac:dyDescent="0.25">
      <c r="A41" s="64" t="s">
        <v>61</v>
      </c>
      <c r="B41" s="65"/>
      <c r="C41" s="58"/>
      <c r="D41" s="58"/>
      <c r="E41" s="58"/>
      <c r="F41" s="54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46" ht="15.75" x14ac:dyDescent="0.25">
      <c r="A42" s="64"/>
      <c r="B42" s="64"/>
      <c r="C42" s="60"/>
      <c r="D42" s="60"/>
      <c r="E42" s="60"/>
      <c r="F42" s="32"/>
      <c r="G42" s="32"/>
      <c r="H42" s="25"/>
      <c r="I42" s="25"/>
      <c r="J42" s="25"/>
      <c r="K42" s="25"/>
      <c r="L42" s="25"/>
      <c r="M42" s="25"/>
      <c r="N42" s="25"/>
      <c r="O42" s="32"/>
      <c r="P42" s="32"/>
      <c r="Q42" s="32"/>
      <c r="R42" s="32"/>
      <c r="S42" s="32"/>
      <c r="T42" s="32"/>
    </row>
    <row r="43" spans="1:46" ht="15.75" x14ac:dyDescent="0.25">
      <c r="A43" s="64"/>
      <c r="B43" s="64"/>
      <c r="C43" s="60"/>
      <c r="D43" s="60"/>
      <c r="E43" s="60"/>
      <c r="F43" s="32"/>
      <c r="G43" s="32"/>
      <c r="H43" s="25"/>
      <c r="I43" s="25"/>
      <c r="J43" s="25"/>
      <c r="K43" s="25"/>
      <c r="L43" s="25"/>
      <c r="M43" s="25"/>
      <c r="N43" s="25"/>
      <c r="O43" s="32"/>
      <c r="P43" s="32"/>
      <c r="Q43" s="32"/>
      <c r="R43" s="32"/>
      <c r="S43" s="32"/>
      <c r="T43" s="32"/>
    </row>
    <row r="44" spans="1:46" ht="15.75" x14ac:dyDescent="0.25">
      <c r="A44" s="64"/>
      <c r="B44" s="64"/>
      <c r="C44" s="60"/>
      <c r="D44" s="60"/>
      <c r="E44" s="61"/>
      <c r="F44" s="61"/>
      <c r="G44" s="32"/>
      <c r="H44" s="62"/>
      <c r="I44" s="62"/>
      <c r="J44" s="62"/>
      <c r="K44" s="62"/>
      <c r="L44" s="62"/>
      <c r="M44" s="62"/>
      <c r="N44" s="62"/>
      <c r="O44" s="32"/>
      <c r="P44" s="32"/>
      <c r="Q44" s="32"/>
      <c r="R44" s="32"/>
      <c r="S44" s="32"/>
      <c r="T44" s="32"/>
    </row>
    <row r="45" spans="1:46" ht="15.75" x14ac:dyDescent="0.25">
      <c r="A45" s="67" t="s">
        <v>41</v>
      </c>
      <c r="B45" s="68"/>
      <c r="C45" s="69"/>
      <c r="D45" s="70"/>
      <c r="E45" s="60"/>
      <c r="F45" s="32"/>
      <c r="G45" s="32"/>
      <c r="H45" s="63"/>
      <c r="I45" s="63"/>
      <c r="J45" s="63"/>
      <c r="K45" s="63"/>
      <c r="L45" s="63"/>
      <c r="M45" s="63"/>
      <c r="N45" s="63"/>
      <c r="O45" s="32"/>
      <c r="P45" s="32"/>
      <c r="Q45" s="32"/>
      <c r="R45" s="32"/>
      <c r="S45" s="32"/>
      <c r="T45" s="32"/>
    </row>
    <row r="46" spans="1:46" ht="15.75" x14ac:dyDescent="0.25">
      <c r="A46" s="71" t="s">
        <v>42</v>
      </c>
      <c r="B46" s="68"/>
      <c r="C46" s="69"/>
      <c r="D46" s="70"/>
      <c r="E46" s="60"/>
      <c r="F46" s="32"/>
      <c r="G46" s="32"/>
      <c r="H46" s="63"/>
      <c r="I46" s="63"/>
      <c r="J46" s="63"/>
      <c r="K46" s="63"/>
      <c r="L46" s="63"/>
      <c r="M46" s="63"/>
      <c r="N46" s="63"/>
      <c r="O46" s="32"/>
      <c r="P46" s="32"/>
      <c r="Q46" s="32"/>
      <c r="R46" s="32"/>
      <c r="S46" s="32"/>
      <c r="T46" s="32"/>
    </row>
    <row r="47" spans="1:46" ht="15.75" x14ac:dyDescent="0.25">
      <c r="A47" s="67" t="s">
        <v>44</v>
      </c>
      <c r="B47" s="68"/>
      <c r="C47" s="69"/>
      <c r="D47" s="70"/>
      <c r="E47" s="32"/>
      <c r="F47" s="32"/>
      <c r="G47" s="32"/>
      <c r="H47" s="32"/>
      <c r="I47" s="32"/>
      <c r="J47" s="32"/>
      <c r="K47" s="63"/>
      <c r="L47" s="63"/>
      <c r="M47" s="63"/>
      <c r="N47" s="32"/>
      <c r="O47" s="32"/>
      <c r="P47" s="32"/>
      <c r="Q47" s="32"/>
      <c r="R47" s="32"/>
      <c r="S47" s="32"/>
      <c r="T47" s="32"/>
    </row>
    <row r="48" spans="1:46" ht="15.75" x14ac:dyDescent="0.25">
      <c r="A48" s="67" t="s">
        <v>43</v>
      </c>
      <c r="B48" s="68"/>
      <c r="C48" s="69"/>
      <c r="D48" s="7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5.75" x14ac:dyDescent="0.25">
      <c r="A49" s="66"/>
      <c r="B49" s="6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.75" x14ac:dyDescent="0.25">
      <c r="A50" s="66"/>
      <c r="B50" s="6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</sheetData>
  <mergeCells count="72">
    <mergeCell ref="U39:V39"/>
    <mergeCell ref="W39:X39"/>
    <mergeCell ref="C37:D37"/>
    <mergeCell ref="C38:D38"/>
    <mergeCell ref="C39:D39"/>
    <mergeCell ref="I39:J39"/>
    <mergeCell ref="K39:L39"/>
    <mergeCell ref="M39:N39"/>
    <mergeCell ref="O39:P39"/>
    <mergeCell ref="Q39:R39"/>
    <mergeCell ref="U38:V38"/>
    <mergeCell ref="K38:L38"/>
    <mergeCell ref="S39:T39"/>
    <mergeCell ref="M38:N38"/>
    <mergeCell ref="A37:B37"/>
    <mergeCell ref="A38:B38"/>
    <mergeCell ref="A39:B39"/>
    <mergeCell ref="E39:F39"/>
    <mergeCell ref="G39:H39"/>
    <mergeCell ref="W36:X36"/>
    <mergeCell ref="W38:X38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Q38:R38"/>
    <mergeCell ref="S36:T36"/>
    <mergeCell ref="S38:T38"/>
    <mergeCell ref="U36:V36"/>
    <mergeCell ref="O36:P36"/>
    <mergeCell ref="O38:P38"/>
    <mergeCell ref="E38:F38"/>
    <mergeCell ref="G36:H36"/>
    <mergeCell ref="G38:H38"/>
    <mergeCell ref="I36:J36"/>
    <mergeCell ref="I38:J38"/>
    <mergeCell ref="AQ12:AR12"/>
    <mergeCell ref="AS12:AT12"/>
    <mergeCell ref="AC12:AD12"/>
    <mergeCell ref="AE12:AF12"/>
    <mergeCell ref="AG12:AH12"/>
    <mergeCell ref="AI12:AJ12"/>
    <mergeCell ref="AK12:AL12"/>
    <mergeCell ref="AM12:AN12"/>
    <mergeCell ref="S12:T12"/>
    <mergeCell ref="U12:V12"/>
    <mergeCell ref="W12:X12"/>
    <mergeCell ref="E11:N11"/>
    <mergeCell ref="AO12:AP12"/>
    <mergeCell ref="AA12:AB12"/>
    <mergeCell ref="A36:B36"/>
    <mergeCell ref="M12:N12"/>
    <mergeCell ref="O12:P12"/>
    <mergeCell ref="Q12:R12"/>
    <mergeCell ref="K12:L12"/>
    <mergeCell ref="A11:A13"/>
    <mergeCell ref="B11:B13"/>
    <mergeCell ref="C11:C13"/>
    <mergeCell ref="D11:D13"/>
    <mergeCell ref="E12:F12"/>
    <mergeCell ref="G12:H12"/>
    <mergeCell ref="I12:J12"/>
    <mergeCell ref="E36:F36"/>
    <mergeCell ref="K36:L36"/>
    <mergeCell ref="Q36:R36"/>
    <mergeCell ref="M36:N36"/>
  </mergeCells>
  <conditionalFormatting sqref="H14 J14:J15 L14:L15 N14:N18 P14:P18 AA36:AT37 F14:F15 E36:E39 U36:U39 W36:W39 G36:G39 I36:I39 K36:K39 M36:M39 O36:O39 Q36:Q39 S36:S39 F20:F27 P20:P23 N20:N23 L20:L23 J20:J23 H20:H27 J25:J27 L25:L27 P25:P27 N25:N27 D14:D34 V14:V34 X14:X34 F29:F34 P29:P34 N29:N34 L29:L34 J29:J34 H29:H34 T31:T34 R31:R34 H17:H18 F17:F18 L17:L18 J17:J18">
    <cfRule type="cellIs" dxfId="13" priority="56" operator="greaterThan">
      <formula>0</formula>
    </cfRule>
  </conditionalFormatting>
  <conditionalFormatting sqref="F19 P19 N19 L19 J19 H19">
    <cfRule type="cellIs" dxfId="12" priority="21" operator="greaterThan">
      <formula>0</formula>
    </cfRule>
  </conditionalFormatting>
  <conditionalFormatting sqref="T14:T18 T29:T30 T20:T23 T25:T27">
    <cfRule type="cellIs" dxfId="11" priority="16" operator="greaterThan">
      <formula>0</formula>
    </cfRule>
  </conditionalFormatting>
  <conditionalFormatting sqref="T19">
    <cfRule type="cellIs" dxfId="10" priority="14" operator="greaterThan">
      <formula>0</formula>
    </cfRule>
  </conditionalFormatting>
  <conditionalFormatting sqref="R14:R18 R29:R30 R20:R23 R25:R27">
    <cfRule type="cellIs" dxfId="9" priority="13" operator="greaterThan">
      <formula>0</formula>
    </cfRule>
  </conditionalFormatting>
  <conditionalFormatting sqref="R19">
    <cfRule type="cellIs" dxfId="8" priority="11" operator="greaterThan">
      <formula>0</formula>
    </cfRule>
  </conditionalFormatting>
  <conditionalFormatting sqref="P24 N24 L24 J24">
    <cfRule type="cellIs" dxfId="7" priority="10" operator="greaterThan">
      <formula>0</formula>
    </cfRule>
  </conditionalFormatting>
  <conditionalFormatting sqref="T24">
    <cfRule type="cellIs" dxfId="6" priority="9" operator="greaterThan">
      <formula>0</formula>
    </cfRule>
  </conditionalFormatting>
  <conditionalFormatting sqref="R24">
    <cfRule type="cellIs" dxfId="5" priority="8" operator="greaterThan">
      <formula>0</formula>
    </cfRule>
  </conditionalFormatting>
  <conditionalFormatting sqref="T28">
    <cfRule type="cellIs" dxfId="4" priority="6" operator="greaterThan">
      <formula>0</formula>
    </cfRule>
  </conditionalFormatting>
  <conditionalFormatting sqref="R28">
    <cfRule type="cellIs" dxfId="3" priority="5" operator="greaterThan">
      <formula>0</formula>
    </cfRule>
  </conditionalFormatting>
  <conditionalFormatting sqref="H28 J28 L28 N28 P28 F28">
    <cfRule type="cellIs" dxfId="2" priority="4" operator="greaterThan">
      <formula>0</formula>
    </cfRule>
  </conditionalFormatting>
  <conditionalFormatting sqref="H15">
    <cfRule type="cellIs" dxfId="1" priority="2" operator="greaterThan">
      <formula>0</formula>
    </cfRule>
  </conditionalFormatting>
  <conditionalFormatting sqref="H16 F16 L16 J16">
    <cfRule type="cellIs" dxfId="0" priority="1" operator="greaterThan">
      <formula>0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Cliente</cp:lastModifiedBy>
  <cp:lastPrinted>2022-03-14T19:01:27Z</cp:lastPrinted>
  <dcterms:created xsi:type="dcterms:W3CDTF">2013-09-01T20:19:58Z</dcterms:created>
  <dcterms:modified xsi:type="dcterms:W3CDTF">2022-07-12T20:05:34Z</dcterms:modified>
</cp:coreProperties>
</file>