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Obras Públicas\Sec. Ind. Com. e Turísmo\Interseção_BR 158-SCT 283 (Biasi)\Projetos\Iluminação_Novo\"/>
    </mc:Choice>
  </mc:AlternateContent>
  <xr:revisionPtr revIDLastSave="0" documentId="8_{0B83B9E8-4053-4883-BCAE-349C517999F5}" xr6:coauthVersionLast="47" xr6:coauthVersionMax="47" xr10:uidLastSave="{00000000-0000-0000-0000-000000000000}"/>
  <bookViews>
    <workbookView xWindow="28680" yWindow="-120" windowWidth="29040" windowHeight="15840" tabRatio="599" xr2:uid="{00000000-000D-0000-FFFF-FFFF00000000}"/>
  </bookViews>
  <sheets>
    <sheet name="Página 1" sheetId="1" r:id="rId1"/>
    <sheet name="Página 2" sheetId="2" r:id="rId2"/>
  </sheets>
  <definedNames>
    <definedName name="_xlnm.Print_Area" localSheetId="0">'Página 1'!$A$1:$J$71</definedName>
    <definedName name="_xlnm.Print_Area" localSheetId="1">'Página 2'!$C$1:$I$4</definedName>
    <definedName name="TipoOrçamento">"BASE"</definedName>
    <definedName name="_xlnm.Print_Titles" localSheetId="0">'Página 1'!$8:$8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55" i="1" l="1"/>
  <c r="X55" i="1"/>
  <c r="W55" i="1"/>
  <c r="W54" i="1"/>
  <c r="X54" i="1" s="1"/>
  <c r="Y54" i="1" s="1"/>
  <c r="W53" i="1"/>
  <c r="X53" i="1" s="1"/>
  <c r="Y53" i="1" s="1"/>
  <c r="X52" i="1"/>
  <c r="Y52" i="1" s="1"/>
  <c r="W52" i="1"/>
  <c r="X51" i="1"/>
  <c r="Y51" i="1" s="1"/>
  <c r="W51" i="1"/>
  <c r="W50" i="1"/>
  <c r="X50" i="1" s="1"/>
  <c r="Y50" i="1" s="1"/>
  <c r="X49" i="1"/>
  <c r="Y49" i="1" s="1"/>
  <c r="W49" i="1"/>
  <c r="W48" i="1"/>
  <c r="X48" i="1" s="1"/>
  <c r="Y48" i="1" s="1"/>
  <c r="W47" i="1"/>
  <c r="X47" i="1" s="1"/>
  <c r="Y47" i="1" s="1"/>
  <c r="W46" i="1"/>
  <c r="X46" i="1" s="1"/>
  <c r="Y46" i="1" s="1"/>
  <c r="W45" i="1"/>
  <c r="X45" i="1" s="1"/>
  <c r="Y45" i="1" s="1"/>
  <c r="W44" i="1"/>
  <c r="X44" i="1" s="1"/>
  <c r="Y44" i="1" s="1"/>
  <c r="W43" i="1"/>
  <c r="X43" i="1" s="1"/>
  <c r="Y43" i="1" s="1"/>
  <c r="W42" i="1"/>
  <c r="X42" i="1" s="1"/>
  <c r="Y42" i="1" s="1"/>
  <c r="W41" i="1"/>
  <c r="X41" i="1" s="1"/>
  <c r="Y41" i="1" s="1"/>
  <c r="W40" i="1"/>
  <c r="X40" i="1" s="1"/>
  <c r="Y40" i="1" s="1"/>
  <c r="X39" i="1"/>
  <c r="Y39" i="1" s="1"/>
  <c r="W39" i="1"/>
  <c r="W38" i="1"/>
  <c r="X38" i="1" s="1"/>
  <c r="Y38" i="1" s="1"/>
  <c r="W37" i="1"/>
  <c r="X37" i="1" s="1"/>
  <c r="Y37" i="1" s="1"/>
  <c r="X36" i="1"/>
  <c r="Y36" i="1" s="1"/>
  <c r="W36" i="1"/>
  <c r="X35" i="1"/>
  <c r="Y35" i="1" s="1"/>
  <c r="W35" i="1"/>
  <c r="W34" i="1"/>
  <c r="X34" i="1" s="1"/>
  <c r="Y34" i="1" s="1"/>
  <c r="X33" i="1"/>
  <c r="Y33" i="1" s="1"/>
  <c r="W33" i="1"/>
  <c r="W32" i="1"/>
  <c r="X32" i="1" s="1"/>
  <c r="Y32" i="1" s="1"/>
  <c r="W31" i="1"/>
  <c r="X31" i="1" s="1"/>
  <c r="Y31" i="1" s="1"/>
  <c r="W30" i="1"/>
  <c r="X30" i="1" s="1"/>
  <c r="Y30" i="1" s="1"/>
  <c r="W29" i="1"/>
  <c r="X29" i="1" s="1"/>
  <c r="Y29" i="1" s="1"/>
  <c r="W28" i="1"/>
  <c r="X28" i="1" s="1"/>
  <c r="Y28" i="1" s="1"/>
  <c r="W27" i="1"/>
  <c r="X27" i="1" s="1"/>
  <c r="Y27" i="1" s="1"/>
  <c r="W26" i="1"/>
  <c r="X26" i="1" s="1"/>
  <c r="Y26" i="1" s="1"/>
  <c r="W25" i="1"/>
  <c r="X25" i="1" s="1"/>
  <c r="Y25" i="1" s="1"/>
  <c r="W24" i="1"/>
  <c r="X24" i="1" s="1"/>
  <c r="Y24" i="1" s="1"/>
  <c r="X23" i="1"/>
  <c r="Y23" i="1" s="1"/>
  <c r="W23" i="1"/>
  <c r="W22" i="1"/>
  <c r="X22" i="1" s="1"/>
  <c r="Y22" i="1" s="1"/>
  <c r="W21" i="1"/>
  <c r="X21" i="1" s="1"/>
  <c r="Y21" i="1" s="1"/>
  <c r="X20" i="1"/>
  <c r="Y20" i="1" s="1"/>
  <c r="W20" i="1"/>
  <c r="X19" i="1"/>
  <c r="Y19" i="1" s="1"/>
  <c r="W19" i="1"/>
  <c r="W18" i="1"/>
  <c r="X18" i="1" s="1"/>
  <c r="Y18" i="1" s="1"/>
  <c r="X17" i="1"/>
  <c r="Y17" i="1" s="1"/>
  <c r="W17" i="1"/>
  <c r="W16" i="1"/>
  <c r="X16" i="1" s="1"/>
  <c r="Y16" i="1" s="1"/>
  <c r="W15" i="1"/>
  <c r="X15" i="1" s="1"/>
  <c r="Y15" i="1" s="1"/>
  <c r="W14" i="1"/>
  <c r="X14" i="1" s="1"/>
  <c r="Y14" i="1" s="1"/>
  <c r="W13" i="1"/>
  <c r="X13" i="1" s="1"/>
  <c r="Y13" i="1" s="1"/>
  <c r="W12" i="1"/>
  <c r="X12" i="1" s="1"/>
  <c r="Y12" i="1" s="1"/>
  <c r="W11" i="1"/>
  <c r="X11" i="1" s="1"/>
  <c r="Y11" i="1" s="1"/>
  <c r="H50" i="1"/>
  <c r="I50" i="1" s="1"/>
  <c r="H49" i="1"/>
  <c r="I49" i="1" s="1"/>
  <c r="H48" i="1"/>
  <c r="I48" i="1" s="1"/>
  <c r="AB29" i="1" l="1"/>
  <c r="H55" i="1"/>
  <c r="I55" i="1" s="1"/>
  <c r="H54" i="1"/>
  <c r="I54" i="1" s="1"/>
  <c r="H53" i="1"/>
  <c r="I53" i="1" s="1"/>
  <c r="H47" i="1"/>
  <c r="I47" i="1" l="1"/>
  <c r="D46" i="1"/>
  <c r="H46" i="1" s="1"/>
  <c r="I46" i="1" s="1"/>
  <c r="D45" i="1"/>
  <c r="H45" i="1" s="1"/>
  <c r="I45" i="1" s="1"/>
  <c r="F33" i="1"/>
  <c r="F44" i="1"/>
  <c r="H44" i="1"/>
  <c r="D43" i="1"/>
  <c r="H43" i="1" s="1"/>
  <c r="I43" i="1" s="1"/>
  <c r="D42" i="1"/>
  <c r="H42" i="1" s="1"/>
  <c r="I42" i="1" s="1"/>
  <c r="D41" i="1"/>
  <c r="H41" i="1" s="1"/>
  <c r="I41" i="1" s="1"/>
  <c r="D40" i="1"/>
  <c r="H40" i="1" s="1"/>
  <c r="I40" i="1" s="1"/>
  <c r="D39" i="1"/>
  <c r="H39" i="1" s="1"/>
  <c r="I39" i="1" s="1"/>
  <c r="D38" i="1"/>
  <c r="H38" i="1" s="1"/>
  <c r="I38" i="1" s="1"/>
  <c r="H51" i="1"/>
  <c r="I51" i="1" s="1"/>
  <c r="H37" i="1"/>
  <c r="I37" i="1" s="1"/>
  <c r="D36" i="1"/>
  <c r="H36" i="1" s="1"/>
  <c r="I36" i="1" s="1"/>
  <c r="D35" i="1"/>
  <c r="H35" i="1" s="1"/>
  <c r="I35" i="1" s="1"/>
  <c r="H34" i="1"/>
  <c r="I34" i="1" s="1"/>
  <c r="H33" i="1"/>
  <c r="H32" i="1"/>
  <c r="I32" i="1" s="1"/>
  <c r="H31" i="1"/>
  <c r="I31" i="1" s="1"/>
  <c r="D30" i="1"/>
  <c r="H30" i="1" s="1"/>
  <c r="I30" i="1" s="1"/>
  <c r="D29" i="1"/>
  <c r="H29" i="1" s="1"/>
  <c r="I29" i="1" s="1"/>
  <c r="D27" i="1"/>
  <c r="H27" i="1" s="1"/>
  <c r="I27" i="1" s="1"/>
  <c r="D26" i="1"/>
  <c r="H26" i="1" s="1"/>
  <c r="I26" i="1" s="1"/>
  <c r="H25" i="1"/>
  <c r="I25" i="1" s="1"/>
  <c r="H24" i="1"/>
  <c r="I24" i="1" s="1"/>
  <c r="H23" i="1"/>
  <c r="I23" i="1" s="1"/>
  <c r="H22" i="1"/>
  <c r="I22" i="1" s="1"/>
  <c r="D21" i="1"/>
  <c r="H21" i="1" s="1"/>
  <c r="I21" i="1" s="1"/>
  <c r="I33" i="1" l="1"/>
  <c r="I44" i="1"/>
  <c r="F52" i="1" l="1"/>
  <c r="D28" i="1"/>
  <c r="H28" i="1" s="1"/>
  <c r="I28" i="1" s="1"/>
  <c r="D13" i="1"/>
  <c r="H12" i="1"/>
  <c r="I12" i="1" s="1"/>
  <c r="D11" i="1"/>
  <c r="H11" i="1" s="1"/>
  <c r="I11" i="1" s="1"/>
  <c r="D52" i="1"/>
  <c r="H52" i="1" s="1"/>
  <c r="I52" i="1" l="1"/>
  <c r="D20" i="1"/>
  <c r="H20" i="1" s="1"/>
  <c r="I20" i="1" s="1"/>
  <c r="D18" i="1"/>
  <c r="H18" i="1" s="1"/>
  <c r="I18" i="1" s="1"/>
  <c r="H16" i="1"/>
  <c r="D17" i="1"/>
  <c r="D19" i="1"/>
  <c r="I16" i="1" l="1"/>
  <c r="H19" i="1" l="1"/>
  <c r="I19" i="1" s="1"/>
  <c r="H17" i="1"/>
  <c r="I17" i="1" s="1"/>
  <c r="H15" i="1"/>
  <c r="I15" i="1" s="1"/>
  <c r="D14" i="1"/>
  <c r="H14" i="1" s="1"/>
  <c r="I14" i="1" s="1"/>
  <c r="H13" i="1"/>
  <c r="I13" i="1" s="1"/>
  <c r="J57" i="1" l="1"/>
</calcChain>
</file>

<file path=xl/sharedStrings.xml><?xml version="1.0" encoding="utf-8"?>
<sst xmlns="http://schemas.openxmlformats.org/spreadsheetml/2006/main" count="245" uniqueCount="173">
  <si>
    <t xml:space="preserve">  </t>
  </si>
  <si>
    <t xml:space="preserve"> </t>
  </si>
  <si>
    <t>Item</t>
  </si>
  <si>
    <t>Discriminação</t>
  </si>
  <si>
    <t>Valor Unit.</t>
  </si>
  <si>
    <t>1.1</t>
  </si>
  <si>
    <t>Quant.</t>
  </si>
  <si>
    <t>Unid.</t>
  </si>
  <si>
    <t>Total</t>
  </si>
  <si>
    <t>Geral</t>
  </si>
  <si>
    <t xml:space="preserve">ORÇAMENTO </t>
  </si>
  <si>
    <t>Sinapi</t>
  </si>
  <si>
    <t>Valor</t>
  </si>
  <si>
    <t>AMERIOS (Associação dos Municípios do Entre Rios)</t>
  </si>
  <si>
    <t>________________________________________</t>
  </si>
  <si>
    <t>S= Tabela SINAPI (Sintética)</t>
  </si>
  <si>
    <t>I= Tabela SINAPI (Insumos)</t>
  </si>
  <si>
    <t>Reg= Tabela Sinap Regional-Chapecó</t>
  </si>
  <si>
    <t>1.2</t>
  </si>
  <si>
    <t>ORÇAMENTO</t>
  </si>
  <si>
    <t>*Cotação: Itens com cotação de preço poderão ser conferidos pelo município antes da licitação.</t>
  </si>
  <si>
    <t xml:space="preserve">                                     </t>
  </si>
  <si>
    <t>m</t>
  </si>
  <si>
    <t>TOTAL GERAL DA OBRA ............................................................................................................................................................ R$</t>
  </si>
  <si>
    <t>ANTES DO FORRO DO AUDITÓRIO</t>
  </si>
  <si>
    <t>INSTALAÇÕES ELÉTRICAS</t>
  </si>
  <si>
    <t>1.3</t>
  </si>
  <si>
    <t>1.4</t>
  </si>
  <si>
    <t>1.5</t>
  </si>
  <si>
    <t>1.6</t>
  </si>
  <si>
    <t>LUVA PARA ELETRODUTO, PVC, DN 25 MM (3/4"), PARA CIRCUITOS TERMINAIS, INSTALADA EM PAREDE - FORNECIMENTO E INSTALAÇÃO</t>
  </si>
  <si>
    <t>FITA ISOLANTE ADESIVA ANTICHAMA, USO ATE 750 V, EM ROLO DE 19 MM X 20 M</t>
  </si>
  <si>
    <t>un</t>
  </si>
  <si>
    <t>ABRACADEIRA DE NYLON PARA AMARRACAO DE CABOS, COMPRIMENTO DE 200 X *4,6* MM</t>
  </si>
  <si>
    <t>DISPOSITIVO DPS CLASSE II, 1 POLO, TENSAO MAXIMA DE 275 V, CORRENTE MAXIMA DE *20*KA (TIPO AC)</t>
  </si>
  <si>
    <t>AUXILIAR DE ELETRICISTA COM ENCARGOS COMPLEMENTARES</t>
  </si>
  <si>
    <t>ELETRICISTA COM ENCARGOS COMPLEMENTARES</t>
  </si>
  <si>
    <t>GUINDAUTO HIDRÁULICO, CAPACIDADE MÁXIMA DE CARGA 6200 KG, MOMENTO MÁXIMO DE CARGA 11,7 TM, ALCANCE MÁXIMO HORIZONTAL 9,70 M, INCLUSIVE CAMINHÃO TOCO PBT 16.000 KG, POTÊNCIA DE 189 CV - CHP DIURNO</t>
  </si>
  <si>
    <t>h</t>
  </si>
  <si>
    <t>chp</t>
  </si>
  <si>
    <t>COTAÇÃO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</si>
  <si>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</si>
  <si>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</si>
  <si>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</si>
  <si>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</si>
  <si>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</si>
  <si>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</si>
  <si>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</si>
  <si>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</si>
  <si>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</si>
  <si>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</si>
  <si>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</si>
  <si>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</si>
  <si>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</si>
  <si>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</si>
  <si>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</si>
  <si>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</si>
  <si>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</si>
  <si>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</si>
  <si>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</si>
  <si>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</si>
  <si>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</si>
  <si>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</si>
  <si>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</si>
  <si>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</si>
  <si>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</si>
  <si>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</si>
  <si>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</si>
  <si>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</si>
  <si>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</si>
  <si>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</si>
  <si>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</si>
  <si>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</si>
  <si>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</si>
  <si>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</si>
  <si>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</si>
  <si>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</si>
  <si>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</si>
  <si>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</si>
  <si>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411 I.</t>
  </si>
  <si>
    <t>39469 I.</t>
  </si>
  <si>
    <r>
      <t xml:space="preserve">Tipo de Intervenção: </t>
    </r>
    <r>
      <rPr>
        <sz val="12"/>
        <rFont val="Calibri Light"/>
        <family val="2"/>
      </rPr>
      <t>PROJETO EXECUTIVO - INSTALAÇÕES ELÉTRICAS</t>
    </r>
  </si>
  <si>
    <t>Mauro Dagostin</t>
  </si>
  <si>
    <t>Engenheiro eletricista – CREA/SC 104349-0</t>
  </si>
  <si>
    <t>ELETRODUTO DE AÇO GALVANIZADO 3/4" - NBR 5597 OU 5598</t>
  </si>
  <si>
    <t>CURVA 90° DE AÇO PARA ELETRODUTO 3/4" - NBR 5597 OU 5598</t>
  </si>
  <si>
    <t>CABO DE COBRE NU 35 MM2 MEIO-DURO</t>
  </si>
  <si>
    <t>HASTE DE ATERRAMENTO TIPO ALTA CAMADA (254 MICRAS), 5/8" X 2,4 METROS</t>
  </si>
  <si>
    <t>1577 I.</t>
  </si>
  <si>
    <t>TERMINAL A COMPRESSAO EM COBRE ESTANHADO PARA CABO 35 MM2, 1 FURO E 1 COMPRESSAO, PARA PARAFUSO DE FIXACAO M8</t>
  </si>
  <si>
    <t>CONECTOR METALICO TIPO PARAFUSO FENDIDO (SPLIT BOLT), PARA CABOS ATE 10 MM2</t>
  </si>
  <si>
    <t>CONECTOR METALICO TIPO PARAFUSO FENDIDO (SPLIT BOLT), PARA CABOS ATE 35 MM2</t>
  </si>
  <si>
    <t>11854 I.</t>
  </si>
  <si>
    <t>11856 I.</t>
  </si>
  <si>
    <t>CONECTOR CUNHA PARA ATERRAMENTO - CABO 35 MM²</t>
  </si>
  <si>
    <t>CONECTOR CUNHA PARA ATERRAMENTO - CABO 10 MM²</t>
  </si>
  <si>
    <t>ARRUELA QUADRADA 38x38mm</t>
  </si>
  <si>
    <t>OLHAL PARA PARAFUSO</t>
  </si>
  <si>
    <t>ALÇA PRÉ FORMADA DE DISTRIBUIÇÃO</t>
  </si>
  <si>
    <t>CONECTOR PERFURANTE DERIVAÇÃO 70X10</t>
  </si>
  <si>
    <t>CAIXA PARA MEDIDOR COM LENTE</t>
  </si>
  <si>
    <t>CAIXA DE MONTAGEM PROVA DÁGUA 300X200X150 MM COM FECHO PARA CADEADO OU CHAVE</t>
  </si>
  <si>
    <t>BARRAMENTO COBRE 1/2"x1/8" - 5 PARAFUSOS - COM ISOLADORES</t>
  </si>
  <si>
    <t>7581 I.</t>
  </si>
  <si>
    <t>379 I.</t>
  </si>
  <si>
    <t>421 I.</t>
  </si>
  <si>
    <t>412 I.</t>
  </si>
  <si>
    <t>ABRACADEIRA DE NYLON PARA AMARRACAO DE CABOS, COMPRIMENTO DE *230* X *7,6* MM</t>
  </si>
  <si>
    <t>432 I.</t>
  </si>
  <si>
    <t>417 I.</t>
  </si>
  <si>
    <t>POSTE DE CONCRETO ARMADO DE SECAO DUPLO T, EXTENSAO DE 10,00 M, RESISTENCIA DE 600 DAN</t>
  </si>
  <si>
    <t>ASSENTAMENTO DE POSTE DE CONCRETO COM COMPRIMENTO NOMINAL DE 10 M, CARGA NOMINAL DE 600 DAN, ENGASTAMENTO BASE CONCRETADA COM 1 M DE CONCRETO E 0,6 M DE SOLO</t>
  </si>
  <si>
    <t>DISJUNTOR MONOPOLAR TIPO DIN, CORRENTE NOMINAL DE 40A - FORNECIMENTO E INSTALAÇÃO</t>
  </si>
  <si>
    <t>CHAVE DE COMANDO DE GRUPO, SEM DISJUNTOR, COM BASE PARA RELÉ FOTOELÉTRICO</t>
  </si>
  <si>
    <t>LUMINÁRIA DE LED PARA ILUMINAÇÃO PÚBLICA, DE 138 W ATÉ 180 W - FORNECIMENTO E INSTALAÇÃO</t>
  </si>
  <si>
    <t>RELÉ FOTOELÉTRICO PARA COMANDO DE ILUMINAÇÃO EXTERNA 1000 W - FORNECIMENTO E INSTALAÇÃO</t>
  </si>
  <si>
    <t>POSTE METÁLICO TELECONICO RETO 12 METROS - NBR 14744</t>
  </si>
  <si>
    <t>SUPORTE PARA TOPO DE POSTE  PARA 3 LUMINÁRIAS TIPO PÉTALAS</t>
  </si>
  <si>
    <r>
      <t>Nome da Obra: ILUMINAÇÃO TREVO ACESSO ÁREA</t>
    </r>
    <r>
      <rPr>
        <sz val="12"/>
        <rFont val="Calibri Light"/>
        <family val="2"/>
      </rPr>
      <t xml:space="preserve"> INDUSTRIAL</t>
    </r>
  </si>
  <si>
    <r>
      <t xml:space="preserve">Carga Instalada: </t>
    </r>
    <r>
      <rPr>
        <sz val="12"/>
        <rFont val="Calibri Light"/>
        <family val="2"/>
      </rPr>
      <t>2,70 kW</t>
    </r>
  </si>
  <si>
    <t>0,19</t>
  </si>
  <si>
    <t>7,54</t>
  </si>
  <si>
    <t>0,97</t>
  </si>
  <si>
    <t>6,77</t>
  </si>
  <si>
    <t>863 I.</t>
  </si>
  <si>
    <t>CONECTOR CUNHA TIPO 7</t>
  </si>
  <si>
    <t>CONECTOR CUNHA TIPO I/B</t>
  </si>
  <si>
    <r>
      <t xml:space="preserve">Endereço: </t>
    </r>
    <r>
      <rPr>
        <sz val="12"/>
        <rFont val="Calibri Light"/>
        <family val="2"/>
      </rPr>
      <t>ROD. SC158, km 134+150m, LINHA ALÉSSIO, PALMITOS - SC</t>
    </r>
  </si>
  <si>
    <t>406 I.</t>
  </si>
  <si>
    <t>404 I.</t>
  </si>
  <si>
    <t>BDI considerado para itens SINAP: 27,84%</t>
  </si>
  <si>
    <t>BDI considerado para itens de cotação de preço: 27,84%</t>
  </si>
  <si>
    <t>1.39</t>
  </si>
  <si>
    <t>PARAFUSO M16 EM ACO GALVANIZADO, DIAMETRO = 16 MM</t>
  </si>
  <si>
    <t>CABO MULTIPLEXADO AL 1X1X35+35 MM² ISOLADO EM XLPE 1KV</t>
  </si>
  <si>
    <t>CURVA 180°, PVC, ROSCÁVEL, DN 25 MM (3/4"), PARA CIRCUITOS TERMINAIS, INSTALADA EM PAREDE - FORNECIMENTO E INSTALAÇÃO</t>
  </si>
  <si>
    <t>CURVA 90°, PVC, ROSCÁVEL, DN 25 MM (3/4"), PARA CIRCUITOS TERMINAIS, INSTALADA EM PAREDE - FORNECIMENTO E INSTALAÇÃO</t>
  </si>
  <si>
    <t>ELETRODUTO RÍGIDO ROSCÁVEL, PVC, DN 25 MM (3/4"), P/ CIRCUITOS TERMINAIS, INSTALADO EM PAREDE - FORNECIMENTO E INSTALAÇÃO</t>
  </si>
  <si>
    <t>CABO DE COBRE FLEXÍVEL ISOLADO EM HEPR, 10 MM², ANTI-CHAMA 0,6/1,0 KV, P/ CIRCUITOS TERMINAIS - FORNECIMENTO E INSTALAÇÃO</t>
  </si>
  <si>
    <t>CABO DE COBRE FLEXÍVEL ISOLADO EM HEPR, 2,5 MM², ANTI-CHAMA 0,6/1,0 KV, P/ CIRCUITOS TERMINAIS - FORNECIMENTO E INSTALAÇÃO</t>
  </si>
  <si>
    <t>FITA ACO INOX PARA CINTAR POSTE, L=19 MM, E=0,5 MM (ROLO 30M)</t>
  </si>
  <si>
    <t>FITA ISOLANTE DE BORRACHA AUTOFUSAO, USO ATE 69 KV</t>
  </si>
  <si>
    <t>CONECTOR EMENDA WAGO OU SIMILAR 4 POLOS PARA CABOS 4 MM</t>
  </si>
  <si>
    <t>fl. 01/01</t>
  </si>
  <si>
    <t>SAPATILHA EM ACO GALVANIZADO PARA CABOS COM DIAMETRO NOMINAL ATE 5/8"</t>
  </si>
  <si>
    <t>1,57</t>
  </si>
  <si>
    <t>23,07</t>
  </si>
  <si>
    <t>17,38</t>
  </si>
  <si>
    <t>16,17</t>
  </si>
  <si>
    <t>17,93</t>
  </si>
  <si>
    <t>10,19</t>
  </si>
  <si>
    <t>14,47</t>
  </si>
  <si>
    <t>2.459,05</t>
  </si>
  <si>
    <t>1.069,73</t>
  </si>
  <si>
    <t>15,43</t>
  </si>
  <si>
    <t>21,84</t>
  </si>
  <si>
    <t>65,01</t>
  </si>
  <si>
    <t>37,85</t>
  </si>
  <si>
    <t>3,20</t>
  </si>
  <si>
    <t>10,50</t>
  </si>
  <si>
    <t>6,78</t>
  </si>
  <si>
    <t>35,21</t>
  </si>
  <si>
    <t>4,75</t>
  </si>
  <si>
    <t>74,41</t>
  </si>
  <si>
    <t>9,98</t>
  </si>
  <si>
    <t>1,36</t>
  </si>
  <si>
    <t>762,60</t>
  </si>
  <si>
    <t>263,43</t>
  </si>
  <si>
    <t>24,83</t>
  </si>
  <si>
    <t>32,58</t>
  </si>
  <si>
    <r>
      <t>Data de Elaboração do Orçamento:</t>
    </r>
    <r>
      <rPr>
        <sz val="12"/>
        <rFont val="Calibri Light"/>
        <family val="2"/>
      </rPr>
      <t xml:space="preserve"> março de 2023</t>
    </r>
  </si>
  <si>
    <t>Maravilha  (SC), março de 2023.</t>
  </si>
  <si>
    <t>O valor do material e mão de obra foi obtido através da tabela do SINAPI com Desoneração - Março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</si>
</sst>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[Red]0.00"/>
    <numFmt numFmtId="165" formatCode="&quot; BDI 01 = &quot;\ #.00\ &quot;%&quot;"/>
    <numFmt numFmtId="166" formatCode="&quot; BDI 02 = &quot;\ #.00\ &quot;%&quot;"/>
    <numFmt numFmtId="167" formatCode="&quot;R$&quot;\ #,##0.00"/>
  </numFmts>
  <fonts count="42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56"/>
      <name val="Comic Sans MS"/>
      <family val="4"/>
    </font>
    <font>
      <sz val="10"/>
      <color indexed="56"/>
      <name val="Comic Sans MS"/>
      <family val="4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10"/>
      <name val="Times New Roman"/>
      <family val="1"/>
    </font>
    <font>
      <b/>
      <u/>
      <sz val="10"/>
      <color indexed="56"/>
      <name val="Times New Roman"/>
      <family val="1"/>
    </font>
    <font>
      <sz val="11"/>
      <name val="Times New Roman"/>
      <family val="1"/>
    </font>
    <font>
      <sz val="11"/>
      <name val="Comic Sans MS"/>
      <family val="4"/>
    </font>
    <font>
      <sz val="12"/>
      <name val="Calibri Light"/>
      <family val="2"/>
    </font>
    <font>
      <u/>
      <sz val="12"/>
      <name val="Calibri Light"/>
      <family val="2"/>
    </font>
    <font>
      <b/>
      <sz val="12"/>
      <name val="Calibri Light"/>
      <family val="2"/>
    </font>
    <font>
      <b/>
      <u/>
      <sz val="12"/>
      <name val="Calibri Light"/>
      <family val="2"/>
    </font>
    <font>
      <sz val="10"/>
      <name val="Calibri Light"/>
      <family val="2"/>
    </font>
    <font>
      <b/>
      <sz val="14"/>
      <name val="Arial"/>
      <family val="2"/>
    </font>
    <font>
      <b/>
      <sz val="10"/>
      <color indexed="56"/>
      <name val="Calibri Light"/>
      <family val="2"/>
    </font>
    <font>
      <b/>
      <sz val="12"/>
      <color indexed="56"/>
      <name val="Calibri Light"/>
      <family val="2"/>
    </font>
    <font>
      <b/>
      <sz val="10"/>
      <color indexed="17"/>
      <name val="Calibri Light"/>
      <family val="2"/>
    </font>
    <font>
      <b/>
      <sz val="10"/>
      <name val="Calibri Light"/>
      <family val="2"/>
    </font>
    <font>
      <sz val="10"/>
      <color indexed="56"/>
      <name val="Calibri Light"/>
      <family val="2"/>
    </font>
    <font>
      <b/>
      <sz val="10"/>
      <color indexed="10"/>
      <name val="Calibri Light"/>
      <family val="2"/>
    </font>
    <font>
      <sz val="16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FF0000"/>
      <name val="Calibri Light"/>
      <family val="2"/>
    </font>
    <font>
      <sz val="12"/>
      <color rgb="FFFF0000"/>
      <name val="Calibri Light"/>
      <family val="2"/>
    </font>
    <font>
      <sz val="10"/>
      <name val="Courier New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E1CCBD"/>
        <bgColor indexed="64"/>
      </patternFill>
    </fill>
    <fill>
      <patternFill patternType="solid">
        <fgColor rgb="FFFFEBC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FECE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4" fontId="2" fillId="0" borderId="0" xfId="0" applyNumberFormat="1" applyFont="1"/>
    <xf numFmtId="10" fontId="2" fillId="0" borderId="0" xfId="0" applyNumberFormat="1" applyFont="1"/>
    <xf numFmtId="4" fontId="4" fillId="0" borderId="0" xfId="0" applyNumberFormat="1" applyFont="1"/>
    <xf numFmtId="10" fontId="4" fillId="0" borderId="0" xfId="0" applyNumberFormat="1" applyFont="1"/>
    <xf numFmtId="164" fontId="2" fillId="0" borderId="0" xfId="0" applyNumberFormat="1" applyFont="1"/>
    <xf numFmtId="0" fontId="5" fillId="0" borderId="0" xfId="0" applyFont="1"/>
    <xf numFmtId="4" fontId="5" fillId="0" borderId="0" xfId="0" applyNumberFormat="1" applyFont="1"/>
    <xf numFmtId="164" fontId="0" fillId="0" borderId="0" xfId="0" applyNumberFormat="1"/>
    <xf numFmtId="4" fontId="8" fillId="0" borderId="0" xfId="0" applyNumberFormat="1" applyFont="1"/>
    <xf numFmtId="10" fontId="8" fillId="0" borderId="0" xfId="0" applyNumberFormat="1" applyFont="1"/>
    <xf numFmtId="164" fontId="7" fillId="0" borderId="0" xfId="0" applyNumberFormat="1" applyFont="1"/>
    <xf numFmtId="4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7" fillId="0" borderId="0" xfId="0" applyFont="1"/>
    <xf numFmtId="4" fontId="9" fillId="0" borderId="0" xfId="0" applyNumberFormat="1" applyFont="1"/>
    <xf numFmtId="10" fontId="9" fillId="0" borderId="0" xfId="0" applyNumberFormat="1" applyFont="1"/>
    <xf numFmtId="4" fontId="10" fillId="0" borderId="0" xfId="0" applyNumberFormat="1" applyFont="1"/>
    <xf numFmtId="4" fontId="11" fillId="0" borderId="0" xfId="0" applyNumberFormat="1" applyFont="1"/>
    <xf numFmtId="0" fontId="9" fillId="0" borderId="0" xfId="0" applyFont="1"/>
    <xf numFmtId="0" fontId="10" fillId="0" borderId="0" xfId="0" applyFont="1"/>
    <xf numFmtId="10" fontId="10" fillId="0" borderId="0" xfId="0" applyNumberFormat="1" applyFont="1"/>
    <xf numFmtId="4" fontId="12" fillId="0" borderId="0" xfId="0" applyNumberFormat="1" applyFont="1"/>
    <xf numFmtId="0" fontId="13" fillId="0" borderId="0" xfId="0" applyFont="1"/>
    <xf numFmtId="164" fontId="10" fillId="0" borderId="0" xfId="0" applyNumberFormat="1" applyFont="1"/>
    <xf numFmtId="0" fontId="11" fillId="0" borderId="0" xfId="0" applyFont="1"/>
    <xf numFmtId="0" fontId="0" fillId="0" borderId="1" xfId="0" applyBorder="1"/>
    <xf numFmtId="0" fontId="28" fillId="2" borderId="2" xfId="0" applyFont="1" applyFill="1" applyBorder="1"/>
    <xf numFmtId="0" fontId="28" fillId="2" borderId="3" xfId="0" applyFont="1" applyFill="1" applyBorder="1"/>
    <xf numFmtId="0" fontId="29" fillId="2" borderId="3" xfId="0" applyFont="1" applyFill="1" applyBorder="1" applyAlignment="1">
      <alignment horizontal="center"/>
    </xf>
    <xf numFmtId="0" fontId="30" fillId="2" borderId="3" xfId="0" applyFont="1" applyFill="1" applyBorder="1" applyAlignment="1">
      <alignment horizontal="center"/>
    </xf>
    <xf numFmtId="10" fontId="31" fillId="2" borderId="3" xfId="0" applyNumberFormat="1" applyFont="1" applyFill="1" applyBorder="1"/>
    <xf numFmtId="164" fontId="31" fillId="2" borderId="3" xfId="0" applyNumberFormat="1" applyFont="1" applyFill="1" applyBorder="1"/>
    <xf numFmtId="4" fontId="32" fillId="2" borderId="4" xfId="0" applyNumberFormat="1" applyFont="1" applyFill="1" applyBorder="1"/>
    <xf numFmtId="0" fontId="28" fillId="0" borderId="5" xfId="0" applyFont="1" applyBorder="1"/>
    <xf numFmtId="0" fontId="28" fillId="0" borderId="0" xfId="0" applyFont="1"/>
    <xf numFmtId="0" fontId="30" fillId="0" borderId="0" xfId="0" applyFont="1" applyAlignment="1">
      <alignment horizontal="center"/>
    </xf>
    <xf numFmtId="10" fontId="33" fillId="0" borderId="0" xfId="0" applyNumberFormat="1" applyFont="1"/>
    <xf numFmtId="164" fontId="31" fillId="0" borderId="0" xfId="0" applyNumberFormat="1" applyFont="1"/>
    <xf numFmtId="10" fontId="31" fillId="0" borderId="0" xfId="0" applyNumberFormat="1" applyFont="1"/>
    <xf numFmtId="4" fontId="32" fillId="0" borderId="1" xfId="0" applyNumberFormat="1" applyFont="1" applyBorder="1"/>
    <xf numFmtId="0" fontId="15" fillId="0" borderId="0" xfId="0" applyFont="1"/>
    <xf numFmtId="0" fontId="14" fillId="0" borderId="0" xfId="0" applyFont="1"/>
    <xf numFmtId="4" fontId="35" fillId="3" borderId="3" xfId="0" applyNumberFormat="1" applyFont="1" applyFill="1" applyBorder="1"/>
    <xf numFmtId="10" fontId="35" fillId="3" borderId="3" xfId="0" applyNumberFormat="1" applyFont="1" applyFill="1" applyBorder="1" applyAlignment="1">
      <alignment horizontal="right"/>
    </xf>
    <xf numFmtId="164" fontId="36" fillId="3" borderId="3" xfId="0" applyNumberFormat="1" applyFont="1" applyFill="1" applyBorder="1"/>
    <xf numFmtId="4" fontId="37" fillId="3" borderId="4" xfId="0" applyNumberFormat="1" applyFont="1" applyFill="1" applyBorder="1"/>
    <xf numFmtId="4" fontId="31" fillId="3" borderId="8" xfId="0" applyNumberFormat="1" applyFont="1" applyFill="1" applyBorder="1"/>
    <xf numFmtId="4" fontId="16" fillId="0" borderId="0" xfId="0" applyNumberFormat="1" applyFont="1"/>
    <xf numFmtId="4" fontId="16" fillId="0" borderId="9" xfId="0" applyNumberFormat="1" applyFont="1" applyBorder="1"/>
    <xf numFmtId="10" fontId="16" fillId="0" borderId="9" xfId="0" applyNumberFormat="1" applyFont="1" applyBorder="1"/>
    <xf numFmtId="164" fontId="16" fillId="0" borderId="9" xfId="0" applyNumberFormat="1" applyFont="1" applyBorder="1"/>
    <xf numFmtId="4" fontId="16" fillId="0" borderId="10" xfId="0" applyNumberFormat="1" applyFont="1" applyBorder="1"/>
    <xf numFmtId="10" fontId="16" fillId="0" borderId="10" xfId="0" applyNumberFormat="1" applyFont="1" applyBorder="1"/>
    <xf numFmtId="164" fontId="16" fillId="0" borderId="10" xfId="0" applyNumberFormat="1" applyFont="1" applyBorder="1"/>
    <xf numFmtId="4" fontId="16" fillId="0" borderId="11" xfId="0" applyNumberFormat="1" applyFont="1" applyBorder="1"/>
    <xf numFmtId="0" fontId="18" fillId="3" borderId="8" xfId="0" applyFont="1" applyFill="1" applyBorder="1" applyAlignment="1">
      <alignment horizontal="center"/>
    </xf>
    <xf numFmtId="4" fontId="18" fillId="3" borderId="8" xfId="0" applyNumberFormat="1" applyFont="1" applyFill="1" applyBorder="1" applyAlignment="1">
      <alignment horizontal="center"/>
    </xf>
    <xf numFmtId="10" fontId="18" fillId="3" borderId="8" xfId="0" applyNumberFormat="1" applyFont="1" applyFill="1" applyBorder="1" applyAlignment="1">
      <alignment horizontal="center"/>
    </xf>
    <xf numFmtId="164" fontId="18" fillId="3" borderId="8" xfId="0" applyNumberFormat="1" applyFont="1" applyFill="1" applyBorder="1" applyAlignment="1">
      <alignment horizontal="center"/>
    </xf>
    <xf numFmtId="4" fontId="18" fillId="3" borderId="4" xfId="0" applyNumberFormat="1" applyFont="1" applyFill="1" applyBorder="1" applyAlignment="1">
      <alignment horizontal="center"/>
    </xf>
    <xf numFmtId="0" fontId="18" fillId="3" borderId="2" xfId="0" applyFont="1" applyFill="1" applyBorder="1" applyAlignment="1">
      <alignment horizontal="left"/>
    </xf>
    <xf numFmtId="0" fontId="17" fillId="3" borderId="3" xfId="0" applyFont="1" applyFill="1" applyBorder="1" applyAlignment="1">
      <alignment horizontal="left"/>
    </xf>
    <xf numFmtId="0" fontId="18" fillId="3" borderId="4" xfId="0" applyFont="1" applyFill="1" applyBorder="1"/>
    <xf numFmtId="10" fontId="16" fillId="0" borderId="0" xfId="0" applyNumberFormat="1" applyFont="1"/>
    <xf numFmtId="164" fontId="16" fillId="0" borderId="0" xfId="0" applyNumberFormat="1" applyFont="1"/>
    <xf numFmtId="4" fontId="16" fillId="0" borderId="12" xfId="0" applyNumberFormat="1" applyFont="1" applyBorder="1"/>
    <xf numFmtId="10" fontId="18" fillId="0" borderId="0" xfId="0" applyNumberFormat="1" applyFont="1"/>
    <xf numFmtId="4" fontId="18" fillId="0" borderId="1" xfId="0" applyNumberFormat="1" applyFont="1" applyBorder="1"/>
    <xf numFmtId="0" fontId="16" fillId="0" borderId="0" xfId="0" applyFont="1" applyAlignment="1">
      <alignment horizontal="left"/>
    </xf>
    <xf numFmtId="0" fontId="18" fillId="0" borderId="0" xfId="0" applyFont="1"/>
    <xf numFmtId="0" fontId="16" fillId="0" borderId="7" xfId="0" applyFont="1" applyBorder="1" applyAlignment="1">
      <alignment horizontal="left"/>
    </xf>
    <xf numFmtId="0" fontId="18" fillId="0" borderId="7" xfId="0" applyFont="1" applyBorder="1"/>
    <xf numFmtId="4" fontId="16" fillId="0" borderId="7" xfId="0" applyNumberFormat="1" applyFont="1" applyBorder="1"/>
    <xf numFmtId="10" fontId="16" fillId="0" borderId="7" xfId="0" applyNumberFormat="1" applyFont="1" applyBorder="1"/>
    <xf numFmtId="4" fontId="18" fillId="0" borderId="0" xfId="0" applyNumberFormat="1" applyFont="1"/>
    <xf numFmtId="4" fontId="18" fillId="0" borderId="1" xfId="0" applyNumberFormat="1" applyFont="1" applyBorder="1" applyAlignment="1">
      <alignment horizontal="right"/>
    </xf>
    <xf numFmtId="0" fontId="18" fillId="0" borderId="9" xfId="0" applyFont="1" applyBorder="1"/>
    <xf numFmtId="0" fontId="16" fillId="0" borderId="0" xfId="0" applyFont="1"/>
    <xf numFmtId="0" fontId="18" fillId="0" borderId="0" xfId="0" applyFont="1" applyAlignment="1">
      <alignment horizontal="left"/>
    </xf>
    <xf numFmtId="164" fontId="16" fillId="0" borderId="7" xfId="0" applyNumberFormat="1" applyFont="1" applyBorder="1"/>
    <xf numFmtId="4" fontId="20" fillId="0" borderId="0" xfId="0" applyNumberFormat="1" applyFont="1"/>
    <xf numFmtId="166" fontId="18" fillId="4" borderId="15" xfId="0" applyNumberFormat="1" applyFont="1" applyFill="1" applyBorder="1" applyAlignment="1">
      <alignment vertical="center"/>
    </xf>
    <xf numFmtId="166" fontId="18" fillId="4" borderId="16" xfId="0" applyNumberFormat="1" applyFont="1" applyFill="1" applyBorder="1" applyAlignment="1">
      <alignment vertical="center"/>
    </xf>
    <xf numFmtId="166" fontId="18" fillId="4" borderId="17" xfId="0" applyNumberFormat="1" applyFont="1" applyFill="1" applyBorder="1" applyAlignment="1">
      <alignment vertical="center"/>
    </xf>
    <xf numFmtId="4" fontId="38" fillId="0" borderId="9" xfId="0" applyNumberFormat="1" applyFont="1" applyBorder="1"/>
    <xf numFmtId="10" fontId="38" fillId="0" borderId="9" xfId="0" applyNumberFormat="1" applyFont="1" applyBorder="1" applyAlignment="1">
      <alignment horizontal="right"/>
    </xf>
    <xf numFmtId="164" fontId="39" fillId="0" borderId="9" xfId="0" applyNumberFormat="1" applyFont="1" applyBorder="1"/>
    <xf numFmtId="4" fontId="19" fillId="0" borderId="9" xfId="0" applyNumberFormat="1" applyFont="1" applyBorder="1"/>
    <xf numFmtId="0" fontId="20" fillId="0" borderId="0" xfId="0" applyFont="1"/>
    <xf numFmtId="10" fontId="20" fillId="0" borderId="0" xfId="0" applyNumberFormat="1" applyFont="1"/>
    <xf numFmtId="164" fontId="20" fillId="0" borderId="0" xfId="0" applyNumberFormat="1" applyFont="1"/>
    <xf numFmtId="164" fontId="18" fillId="0" borderId="0" xfId="0" applyNumberFormat="1" applyFont="1" applyAlignment="1">
      <alignment horizontal="left"/>
    </xf>
    <xf numFmtId="4" fontId="17" fillId="0" borderId="0" xfId="0" applyNumberFormat="1" applyFont="1"/>
    <xf numFmtId="10" fontId="17" fillId="0" borderId="0" xfId="0" applyNumberFormat="1" applyFont="1"/>
    <xf numFmtId="164" fontId="17" fillId="0" borderId="0" xfId="0" applyNumberFormat="1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2" fillId="0" borderId="0" xfId="0" applyFont="1"/>
    <xf numFmtId="4" fontId="23" fillId="0" borderId="0" xfId="0" applyNumberFormat="1" applyFont="1"/>
    <xf numFmtId="10" fontId="23" fillId="0" borderId="0" xfId="0" applyNumberFormat="1" applyFont="1"/>
    <xf numFmtId="4" fontId="24" fillId="0" borderId="0" xfId="0" applyNumberFormat="1" applyFont="1" applyAlignment="1">
      <alignment horizontal="center"/>
    </xf>
    <xf numFmtId="0" fontId="25" fillId="0" borderId="0" xfId="0" applyFont="1"/>
    <xf numFmtId="4" fontId="25" fillId="0" borderId="0" xfId="0" applyNumberFormat="1" applyFont="1"/>
    <xf numFmtId="10" fontId="24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4" fontId="26" fillId="0" borderId="0" xfId="0" applyNumberFormat="1" applyFont="1"/>
    <xf numFmtId="4" fontId="27" fillId="0" borderId="0" xfId="0" applyNumberFormat="1" applyFont="1"/>
    <xf numFmtId="0" fontId="16" fillId="5" borderId="13" xfId="0" applyFont="1" applyFill="1" applyBorder="1"/>
    <xf numFmtId="0" fontId="16" fillId="5" borderId="9" xfId="0" applyFont="1" applyFill="1" applyBorder="1"/>
    <xf numFmtId="0" fontId="16" fillId="5" borderId="12" xfId="0" applyFont="1" applyFill="1" applyBorder="1"/>
    <xf numFmtId="4" fontId="18" fillId="0" borderId="19" xfId="0" applyNumberFormat="1" applyFont="1" applyBorder="1"/>
    <xf numFmtId="0" fontId="0" fillId="0" borderId="0" xfId="0" applyAlignment="1">
      <alignment horizontal="right"/>
    </xf>
    <xf numFmtId="0" fontId="40" fillId="0" borderId="0" xfId="0" applyFont="1" applyAlignment="1">
      <alignment horizontal="right"/>
    </xf>
    <xf numFmtId="0" fontId="18" fillId="0" borderId="5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8" fillId="0" borderId="13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8" xfId="0" applyFont="1" applyBorder="1"/>
    <xf numFmtId="0" fontId="18" fillId="0" borderId="10" xfId="0" applyFont="1" applyBorder="1"/>
    <xf numFmtId="0" fontId="16" fillId="0" borderId="10" xfId="0" applyFont="1" applyBorder="1"/>
    <xf numFmtId="4" fontId="31" fillId="0" borderId="14" xfId="0" applyNumberFormat="1" applyFont="1" applyBorder="1"/>
    <xf numFmtId="167" fontId="16" fillId="0" borderId="0" xfId="0" applyNumberFormat="1" applyFont="1" applyAlignment="1">
      <alignment vertical="center"/>
    </xf>
    <xf numFmtId="0" fontId="34" fillId="3" borderId="2" xfId="0" applyFont="1" applyFill="1" applyBorder="1"/>
    <xf numFmtId="0" fontId="34" fillId="3" borderId="3" xfId="0" applyFont="1" applyFill="1" applyBorder="1"/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4" fontId="16" fillId="0" borderId="0" xfId="0" applyNumberFormat="1" applyFont="1" applyAlignment="1">
      <alignment horizontal="center" vertical="center"/>
    </xf>
    <xf numFmtId="10" fontId="16" fillId="0" borderId="0" xfId="0" quotePrefix="1" applyNumberFormat="1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2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wrapText="1"/>
    </xf>
    <xf numFmtId="10" fontId="16" fillId="0" borderId="0" xfId="0" applyNumberFormat="1" applyFont="1" applyAlignment="1">
      <alignment horizontal="center" vertical="center"/>
    </xf>
    <xf numFmtId="0" fontId="34" fillId="0" borderId="6" xfId="0" applyFont="1" applyBorder="1"/>
    <xf numFmtId="0" fontId="41" fillId="0" borderId="0" xfId="0" applyFont="1"/>
    <xf numFmtId="165" fontId="21" fillId="6" borderId="20" xfId="0" applyNumberFormat="1" applyFont="1" applyFill="1" applyBorder="1" applyAlignment="1">
      <alignment horizontal="center" vertical="center"/>
    </xf>
    <xf numFmtId="166" fontId="21" fillId="4" borderId="20" xfId="0" applyNumberFormat="1" applyFont="1" applyFill="1" applyBorder="1" applyAlignment="1">
      <alignment horizontal="center" vertical="center"/>
    </xf>
    <xf numFmtId="166" fontId="21" fillId="4" borderId="21" xfId="0" applyNumberFormat="1" applyFont="1" applyFill="1" applyBorder="1" applyAlignment="1">
      <alignment horizontal="center" vertical="center"/>
    </xf>
    <xf numFmtId="166" fontId="21" fillId="4" borderId="17" xfId="0" applyNumberFormat="1" applyFont="1" applyFill="1" applyBorder="1" applyAlignment="1">
      <alignment horizontal="center" vertical="center"/>
    </xf>
    <xf numFmtId="166" fontId="21" fillId="4" borderId="16" xfId="0" applyNumberFormat="1" applyFont="1" applyFill="1" applyBorder="1" applyAlignment="1">
      <alignment horizontal="center" vertical="center"/>
    </xf>
    <xf numFmtId="165" fontId="18" fillId="6" borderId="18" xfId="0" applyNumberFormat="1" applyFont="1" applyFill="1" applyBorder="1" applyAlignment="1">
      <alignment horizontal="left" vertical="center"/>
    </xf>
    <xf numFmtId="165" fontId="18" fillId="6" borderId="10" xfId="0" applyNumberFormat="1" applyFont="1" applyFill="1" applyBorder="1" applyAlignment="1">
      <alignment horizontal="left" vertical="center"/>
    </xf>
    <xf numFmtId="165" fontId="18" fillId="6" borderId="11" xfId="0" applyNumberFormat="1" applyFont="1" applyFill="1" applyBorder="1" applyAlignment="1">
      <alignment horizontal="left" vertical="center"/>
    </xf>
  </cellXfs>
  <cellStyles count="4">
    <cellStyle name="Normal" xfId="0" builtinId="0"/>
    <cellStyle name="Normal 2" xfId="1" xr:uid="{00000000-0005-0000-0000-000001000000}"/>
    <cellStyle name="Vírgula 2" xfId="2" xr:uid="{00000000-0005-0000-0000-000003000000}"/>
    <cellStyle name="Vírgula 2 2" xfId="3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3" tint="0.39997558519241921"/>
    <pageSetUpPr fitToPage="1"/>
  </sheetPr>
  <dimension ref="A1:AB309"/>
  <sheetViews>
    <sheetView tabSelected="1" topLeftCell="A41" zoomScaleNormal="100" workbookViewId="0">
      <selection activeCell="Z53" sqref="Z53"/>
    </sheetView>
  </sheetViews>
  <sheetFormatPr defaultRowHeight="12.75" x14ac:dyDescent="0.2"/>
  <cols>
    <col min="2" max="2" width="11.5703125" customWidth="1"/>
    <col min="3" max="3" width="21.140625" customWidth="1"/>
    <col min="4" max="4" width="14.140625" customWidth="1"/>
    <col min="5" max="5" width="67.28515625" customWidth="1"/>
    <col min="6" max="6" width="12" style="1" customWidth="1"/>
    <col min="7" max="7" width="8.28515625" style="2" customWidth="1"/>
    <col min="8" max="8" width="16.140625" style="12" customWidth="1"/>
    <col min="9" max="9" width="15.7109375" style="1" customWidth="1"/>
    <col min="10" max="10" width="19.5703125" style="1" customWidth="1"/>
    <col min="11" max="11" width="11.5703125" customWidth="1"/>
    <col min="12" max="12" width="17.140625" hidden="1" customWidth="1"/>
    <col min="13" max="13" width="10.140625" hidden="1" customWidth="1"/>
    <col min="14" max="22" width="9.140625" hidden="1" customWidth="1"/>
  </cols>
  <sheetData>
    <row r="1" spans="1:26" ht="28.9" customHeight="1" thickBot="1" x14ac:dyDescent="0.4">
      <c r="A1" t="s">
        <v>21</v>
      </c>
      <c r="B1" s="32"/>
      <c r="C1" s="33"/>
      <c r="D1" s="33"/>
      <c r="E1" s="34" t="s">
        <v>10</v>
      </c>
      <c r="F1" s="35"/>
      <c r="G1" s="36"/>
      <c r="H1" s="37"/>
      <c r="I1" s="36"/>
      <c r="J1" s="38"/>
    </row>
    <row r="2" spans="1:26" ht="0.6" customHeight="1" thickBot="1" x14ac:dyDescent="0.4">
      <c r="B2" s="39"/>
      <c r="C2" s="40"/>
      <c r="D2" s="40"/>
      <c r="E2" s="41"/>
      <c r="F2" s="41"/>
      <c r="G2" s="42"/>
      <c r="H2" s="43"/>
      <c r="I2" s="44"/>
      <c r="J2" s="45"/>
    </row>
    <row r="3" spans="1:26" ht="15.75" x14ac:dyDescent="0.25">
      <c r="B3" s="123" t="s">
        <v>170</v>
      </c>
      <c r="C3" s="124"/>
      <c r="D3" s="124"/>
      <c r="E3" s="82"/>
      <c r="F3" s="54"/>
      <c r="G3" s="55"/>
      <c r="H3" s="56"/>
      <c r="I3" s="54"/>
      <c r="J3" s="118" t="s">
        <v>143</v>
      </c>
    </row>
    <row r="4" spans="1:26" ht="15.75" x14ac:dyDescent="0.25">
      <c r="B4" s="125" t="s">
        <v>118</v>
      </c>
      <c r="C4" s="126"/>
      <c r="D4" s="126"/>
      <c r="E4" s="126"/>
      <c r="F4" s="57"/>
      <c r="G4" s="58"/>
      <c r="H4" s="59"/>
      <c r="I4" s="57"/>
      <c r="J4" s="60"/>
    </row>
    <row r="5" spans="1:26" ht="15.75" x14ac:dyDescent="0.25">
      <c r="B5" s="125" t="s">
        <v>119</v>
      </c>
      <c r="C5" s="126"/>
      <c r="D5" s="126"/>
      <c r="E5" s="126"/>
      <c r="F5" s="57"/>
      <c r="G5" s="58"/>
      <c r="H5" s="59"/>
      <c r="I5" s="57"/>
      <c r="J5" s="60"/>
    </row>
    <row r="6" spans="1:26" ht="15.75" customHeight="1" x14ac:dyDescent="0.25">
      <c r="B6" s="125" t="s">
        <v>127</v>
      </c>
      <c r="C6" s="126"/>
      <c r="D6" s="126"/>
      <c r="E6" s="127"/>
      <c r="F6" s="144">
        <v>27.84</v>
      </c>
      <c r="G6" s="144"/>
      <c r="H6" s="144"/>
      <c r="I6" s="145">
        <v>27.84</v>
      </c>
      <c r="J6" s="146"/>
    </row>
    <row r="7" spans="1:26" ht="16.5" customHeight="1" thickBot="1" x14ac:dyDescent="0.3">
      <c r="B7" s="125" t="s">
        <v>81</v>
      </c>
      <c r="C7" s="126"/>
      <c r="D7" s="126"/>
      <c r="E7" s="127"/>
      <c r="F7" s="144"/>
      <c r="G7" s="144"/>
      <c r="H7" s="144"/>
      <c r="I7" s="147"/>
      <c r="J7" s="148"/>
    </row>
    <row r="8" spans="1:26" ht="17.25" thickBot="1" x14ac:dyDescent="0.35">
      <c r="A8" s="3"/>
      <c r="B8" s="61" t="s">
        <v>2</v>
      </c>
      <c r="C8" s="61" t="s">
        <v>11</v>
      </c>
      <c r="D8" s="61" t="s">
        <v>12</v>
      </c>
      <c r="E8" s="61" t="s">
        <v>3</v>
      </c>
      <c r="F8" s="62" t="s">
        <v>6</v>
      </c>
      <c r="G8" s="63" t="s">
        <v>7</v>
      </c>
      <c r="H8" s="64" t="s">
        <v>4</v>
      </c>
      <c r="I8" s="62" t="s">
        <v>8</v>
      </c>
      <c r="J8" s="65" t="s">
        <v>9</v>
      </c>
      <c r="K8" s="3"/>
    </row>
    <row r="9" spans="1:26" ht="17.25" thickBot="1" x14ac:dyDescent="0.35">
      <c r="A9" s="3"/>
      <c r="B9" s="66"/>
      <c r="C9" s="67"/>
      <c r="D9" s="67"/>
      <c r="E9" s="68" t="s">
        <v>19</v>
      </c>
      <c r="F9" s="54"/>
      <c r="G9" s="55"/>
      <c r="H9" s="56"/>
      <c r="I9" s="54"/>
      <c r="J9" s="71"/>
      <c r="K9" s="3"/>
    </row>
    <row r="10" spans="1:26" ht="16.5" x14ac:dyDescent="0.3">
      <c r="A10" s="3"/>
      <c r="B10" s="121">
        <v>1</v>
      </c>
      <c r="C10" s="132"/>
      <c r="D10" s="132"/>
      <c r="E10" s="75" t="s">
        <v>25</v>
      </c>
      <c r="F10" s="80" t="s">
        <v>1</v>
      </c>
      <c r="G10" s="72" t="s">
        <v>1</v>
      </c>
      <c r="H10" s="70" t="s">
        <v>1</v>
      </c>
      <c r="I10" s="53" t="s">
        <v>1</v>
      </c>
      <c r="J10" s="73"/>
      <c r="K10" s="3"/>
    </row>
    <row r="11" spans="1:26" ht="31.5" x14ac:dyDescent="0.3">
      <c r="A11" s="3"/>
      <c r="B11" s="122" t="s">
        <v>5</v>
      </c>
      <c r="C11" s="133" t="s">
        <v>79</v>
      </c>
      <c r="D11" s="134" t="str">
        <f t="shared" ref="D11:D13" si="0">Z11</f>
        <v>0,19</v>
      </c>
      <c r="E11" s="135" t="s">
        <v>33</v>
      </c>
      <c r="F11" s="136">
        <v>20</v>
      </c>
      <c r="G11" s="137" t="s">
        <v>32</v>
      </c>
      <c r="H11" s="129">
        <f t="shared" ref="H11" si="1">D11*(($F$6/100)+1)</f>
        <v>0.24</v>
      </c>
      <c r="I11" s="129">
        <f t="shared" ref="I11" si="2">SUM(F11*H11)</f>
        <v>4.8</v>
      </c>
      <c r="J11" s="73"/>
      <c r="K11" s="3"/>
      <c r="W11">
        <f t="shared" ref="W11:W55" si="3">IFERROR(CODE(C11),0)</f>
        <v>52</v>
      </c>
      <c r="X11">
        <f t="shared" ref="X11:X55" si="4">IF(AND(W11&gt;47,W11&lt;58),IFERROR(SEARCH(" I.",C11,1),10),"")</f>
        <v>4</v>
      </c>
      <c r="Y11" t="str">
        <f t="shared" ref="Y11:Y55" si="5">IFERROR(MID(C11,1,X11-1),"")</f>
        <v>411</v>
      </c>
      <c r="Z11" s="119" t="s">
        <v>120</v>
      </c>
    </row>
    <row r="12" spans="1:26" ht="16.5" x14ac:dyDescent="0.3">
      <c r="A12" s="3"/>
      <c r="B12" s="122" t="s">
        <v>18</v>
      </c>
      <c r="C12" s="133" t="s">
        <v>104</v>
      </c>
      <c r="D12" s="134">
        <v>1.5</v>
      </c>
      <c r="E12" s="135" t="s">
        <v>96</v>
      </c>
      <c r="F12" s="136">
        <v>1</v>
      </c>
      <c r="G12" s="137" t="s">
        <v>32</v>
      </c>
      <c r="H12" s="129">
        <f t="shared" ref="H12" si="6">D12*(($F$6/100)+1)</f>
        <v>1.92</v>
      </c>
      <c r="I12" s="129">
        <f t="shared" ref="I12" si="7">SUM(F12*H12)</f>
        <v>1.92</v>
      </c>
      <c r="J12" s="73"/>
      <c r="K12" s="3"/>
      <c r="W12">
        <f t="shared" si="3"/>
        <v>51</v>
      </c>
      <c r="X12">
        <f t="shared" si="4"/>
        <v>4</v>
      </c>
      <c r="Y12" t="str">
        <f t="shared" si="5"/>
        <v>379</v>
      </c>
      <c r="Z12" s="119" t="s">
        <v>145</v>
      </c>
    </row>
    <row r="13" spans="1:26" ht="31.5" x14ac:dyDescent="0.3">
      <c r="A13" s="3"/>
      <c r="B13" s="122" t="s">
        <v>26</v>
      </c>
      <c r="C13" s="133" t="s">
        <v>103</v>
      </c>
      <c r="D13" s="134" t="str">
        <f t="shared" si="0"/>
        <v>7,54</v>
      </c>
      <c r="E13" s="138" t="s">
        <v>144</v>
      </c>
      <c r="F13" s="139">
        <v>1</v>
      </c>
      <c r="G13" s="137" t="s">
        <v>32</v>
      </c>
      <c r="H13" s="129">
        <f t="shared" ref="H13:H19" si="8">D13*(($F$6/100)+1)</f>
        <v>9.64</v>
      </c>
      <c r="I13" s="129">
        <f t="shared" ref="I13:I19" si="9">SUM(F13*H13)</f>
        <v>9.64</v>
      </c>
      <c r="J13" s="81"/>
      <c r="K13" s="3"/>
      <c r="W13">
        <f t="shared" si="3"/>
        <v>55</v>
      </c>
      <c r="X13">
        <f t="shared" si="4"/>
        <v>5</v>
      </c>
      <c r="Y13" t="str">
        <f t="shared" si="5"/>
        <v>7581</v>
      </c>
      <c r="Z13" s="119" t="s">
        <v>121</v>
      </c>
    </row>
    <row r="14" spans="1:26" ht="31.5" x14ac:dyDescent="0.3">
      <c r="A14" s="3"/>
      <c r="B14" s="122" t="s">
        <v>27</v>
      </c>
      <c r="C14" s="133" t="s">
        <v>106</v>
      </c>
      <c r="D14" s="134" t="str">
        <f>Z14</f>
        <v>0,97</v>
      </c>
      <c r="E14" s="138" t="s">
        <v>107</v>
      </c>
      <c r="F14" s="136">
        <v>3</v>
      </c>
      <c r="G14" s="137" t="s">
        <v>32</v>
      </c>
      <c r="H14" s="129">
        <f t="shared" si="8"/>
        <v>1.24</v>
      </c>
      <c r="I14" s="129">
        <f t="shared" si="9"/>
        <v>3.72</v>
      </c>
      <c r="J14" s="81"/>
      <c r="K14" s="3"/>
      <c r="W14">
        <f t="shared" si="3"/>
        <v>52</v>
      </c>
      <c r="X14">
        <f t="shared" si="4"/>
        <v>4</v>
      </c>
      <c r="Y14" t="str">
        <f t="shared" si="5"/>
        <v>412</v>
      </c>
      <c r="Z14" s="119" t="s">
        <v>122</v>
      </c>
    </row>
    <row r="15" spans="1:26" ht="16.5" x14ac:dyDescent="0.3">
      <c r="A15" s="3"/>
      <c r="B15" s="122" t="s">
        <v>28</v>
      </c>
      <c r="C15" s="133" t="s">
        <v>105</v>
      </c>
      <c r="D15" s="134">
        <v>22.02</v>
      </c>
      <c r="E15" s="138" t="s">
        <v>97</v>
      </c>
      <c r="F15" s="136">
        <v>2</v>
      </c>
      <c r="G15" s="137" t="s">
        <v>32</v>
      </c>
      <c r="H15" s="129">
        <f t="shared" si="8"/>
        <v>28.15</v>
      </c>
      <c r="I15" s="129">
        <f t="shared" si="9"/>
        <v>56.3</v>
      </c>
      <c r="J15" s="81"/>
      <c r="K15" s="3"/>
      <c r="W15">
        <f t="shared" si="3"/>
        <v>52</v>
      </c>
      <c r="X15">
        <f t="shared" si="4"/>
        <v>4</v>
      </c>
      <c r="Y15" t="str">
        <f t="shared" si="5"/>
        <v>421</v>
      </c>
      <c r="Z15" s="119" t="s">
        <v>146</v>
      </c>
    </row>
    <row r="16" spans="1:26" ht="16.5" x14ac:dyDescent="0.3">
      <c r="A16" s="3"/>
      <c r="B16" s="122" t="s">
        <v>29</v>
      </c>
      <c r="C16" s="133" t="s">
        <v>108</v>
      </c>
      <c r="D16" s="134">
        <v>16.59</v>
      </c>
      <c r="E16" s="140" t="s">
        <v>133</v>
      </c>
      <c r="F16" s="136">
        <v>2</v>
      </c>
      <c r="G16" s="137" t="s">
        <v>32</v>
      </c>
      <c r="H16" s="129">
        <f t="shared" si="8"/>
        <v>21.21</v>
      </c>
      <c r="I16" s="129">
        <f t="shared" si="9"/>
        <v>42.42</v>
      </c>
      <c r="J16" s="81"/>
      <c r="K16" s="3"/>
      <c r="W16">
        <f t="shared" si="3"/>
        <v>52</v>
      </c>
      <c r="X16">
        <f t="shared" si="4"/>
        <v>4</v>
      </c>
      <c r="Y16" t="str">
        <f t="shared" si="5"/>
        <v>432</v>
      </c>
      <c r="Z16" s="119" t="s">
        <v>147</v>
      </c>
    </row>
    <row r="17" spans="1:28" ht="16.5" x14ac:dyDescent="0.3">
      <c r="A17" s="3"/>
      <c r="B17" s="122" t="s">
        <v>41</v>
      </c>
      <c r="C17" s="133" t="s">
        <v>109</v>
      </c>
      <c r="D17" s="134" t="str">
        <f t="shared" ref="D17:D52" si="10">Z17</f>
        <v>6,77</v>
      </c>
      <c r="E17" s="135" t="s">
        <v>98</v>
      </c>
      <c r="F17" s="136">
        <v>2</v>
      </c>
      <c r="G17" s="137" t="s">
        <v>32</v>
      </c>
      <c r="H17" s="129">
        <f t="shared" si="8"/>
        <v>8.65</v>
      </c>
      <c r="I17" s="129">
        <f t="shared" si="9"/>
        <v>17.3</v>
      </c>
      <c r="J17" s="81"/>
      <c r="K17" s="3"/>
      <c r="W17">
        <f t="shared" si="3"/>
        <v>52</v>
      </c>
      <c r="X17">
        <f t="shared" si="4"/>
        <v>4</v>
      </c>
      <c r="Y17" t="str">
        <f t="shared" si="5"/>
        <v>417</v>
      </c>
      <c r="Z17" s="119" t="s">
        <v>123</v>
      </c>
    </row>
    <row r="18" spans="1:28" ht="16.5" x14ac:dyDescent="0.3">
      <c r="A18" s="3"/>
      <c r="B18" s="122" t="s">
        <v>42</v>
      </c>
      <c r="C18" s="133" t="s">
        <v>40</v>
      </c>
      <c r="D18" s="134">
        <f t="shared" si="10"/>
        <v>15</v>
      </c>
      <c r="E18" s="135" t="s">
        <v>134</v>
      </c>
      <c r="F18" s="136">
        <v>10</v>
      </c>
      <c r="G18" s="137" t="s">
        <v>22</v>
      </c>
      <c r="H18" s="129">
        <f t="shared" ref="H18" si="11">D18*(($F$6/100)+1)</f>
        <v>19.18</v>
      </c>
      <c r="I18" s="129">
        <f t="shared" ref="I18" si="12">SUM(F18*H18)</f>
        <v>191.8</v>
      </c>
      <c r="J18" s="81"/>
      <c r="K18" s="3"/>
      <c r="W18">
        <f t="shared" si="3"/>
        <v>67</v>
      </c>
      <c r="X18" t="str">
        <f t="shared" si="4"/>
        <v/>
      </c>
      <c r="Y18" t="str">
        <f t="shared" si="5"/>
        <v/>
      </c>
      <c r="Z18">
        <v>15</v>
      </c>
      <c r="AA18">
        <v>15</v>
      </c>
    </row>
    <row r="19" spans="1:28" ht="16.5" x14ac:dyDescent="0.3">
      <c r="A19" s="3"/>
      <c r="B19" s="122" t="s">
        <v>43</v>
      </c>
      <c r="C19" s="133" t="s">
        <v>40</v>
      </c>
      <c r="D19" s="134">
        <f t="shared" si="10"/>
        <v>10.3</v>
      </c>
      <c r="E19" s="135" t="s">
        <v>125</v>
      </c>
      <c r="F19" s="136">
        <v>1</v>
      </c>
      <c r="G19" s="137" t="s">
        <v>32</v>
      </c>
      <c r="H19" s="129">
        <f t="shared" si="8"/>
        <v>13.17</v>
      </c>
      <c r="I19" s="129">
        <f t="shared" si="9"/>
        <v>13.17</v>
      </c>
      <c r="J19" s="81"/>
      <c r="K19" s="3"/>
      <c r="W19">
        <f t="shared" si="3"/>
        <v>67</v>
      </c>
      <c r="X19" t="str">
        <f t="shared" si="4"/>
        <v/>
      </c>
      <c r="Y19" t="str">
        <f t="shared" si="5"/>
        <v/>
      </c>
      <c r="Z19">
        <v>10.3</v>
      </c>
      <c r="AA19">
        <v>10.3</v>
      </c>
    </row>
    <row r="20" spans="1:28" ht="16.5" x14ac:dyDescent="0.3">
      <c r="A20" s="3"/>
      <c r="B20" s="122" t="s">
        <v>44</v>
      </c>
      <c r="C20" s="133" t="s">
        <v>40</v>
      </c>
      <c r="D20" s="134">
        <f t="shared" si="10"/>
        <v>11.5</v>
      </c>
      <c r="E20" s="135" t="s">
        <v>126</v>
      </c>
      <c r="F20" s="136">
        <v>1</v>
      </c>
      <c r="G20" s="137" t="s">
        <v>32</v>
      </c>
      <c r="H20" s="129">
        <f t="shared" ref="H20" si="13">D20*(($F$6/100)+1)</f>
        <v>14.7</v>
      </c>
      <c r="I20" s="129">
        <f t="shared" ref="I20" si="14">SUM(F20*H20)</f>
        <v>14.7</v>
      </c>
      <c r="J20" s="81"/>
      <c r="K20" s="3"/>
      <c r="W20">
        <f t="shared" si="3"/>
        <v>67</v>
      </c>
      <c r="X20" t="str">
        <f t="shared" si="4"/>
        <v/>
      </c>
      <c r="Y20" t="str">
        <f t="shared" si="5"/>
        <v/>
      </c>
      <c r="Z20">
        <v>11.5</v>
      </c>
      <c r="AA20">
        <v>11.5</v>
      </c>
    </row>
    <row r="21" spans="1:28" ht="16.5" x14ac:dyDescent="0.3">
      <c r="A21" s="3"/>
      <c r="B21" s="122" t="s">
        <v>45</v>
      </c>
      <c r="C21" s="133" t="s">
        <v>40</v>
      </c>
      <c r="D21" s="134">
        <f t="shared" si="10"/>
        <v>8.4</v>
      </c>
      <c r="E21" s="135" t="s">
        <v>99</v>
      </c>
      <c r="F21" s="136">
        <v>1</v>
      </c>
      <c r="G21" s="137" t="s">
        <v>32</v>
      </c>
      <c r="H21" s="129">
        <f t="shared" ref="H21" si="15">D21*(($F$6/100)+1)</f>
        <v>10.74</v>
      </c>
      <c r="I21" s="129">
        <f t="shared" ref="I21" si="16">SUM(F21*H21)</f>
        <v>10.74</v>
      </c>
      <c r="J21" s="81"/>
      <c r="K21" s="3"/>
      <c r="W21">
        <f t="shared" si="3"/>
        <v>67</v>
      </c>
      <c r="X21" t="str">
        <f t="shared" si="4"/>
        <v/>
      </c>
      <c r="Y21" t="str">
        <f t="shared" si="5"/>
        <v/>
      </c>
      <c r="Z21">
        <v>8.4</v>
      </c>
      <c r="AA21">
        <v>8.4</v>
      </c>
    </row>
    <row r="22" spans="1:28" ht="31.5" customHeight="1" x14ac:dyDescent="0.3">
      <c r="A22" s="3"/>
      <c r="B22" s="122" t="s">
        <v>46</v>
      </c>
      <c r="C22" s="133">
        <v>91914</v>
      </c>
      <c r="D22" s="134">
        <v>16.2</v>
      </c>
      <c r="E22" s="135" t="s">
        <v>136</v>
      </c>
      <c r="F22" s="136">
        <v>2</v>
      </c>
      <c r="G22" s="137" t="s">
        <v>32</v>
      </c>
      <c r="H22" s="129">
        <f t="shared" ref="H22:H30" si="17">D22*(($F$6/100)+1)</f>
        <v>20.71</v>
      </c>
      <c r="I22" s="129">
        <f t="shared" ref="I22:I30" si="18">SUM(F22*H22)</f>
        <v>41.42</v>
      </c>
      <c r="J22" s="81"/>
      <c r="K22" s="3"/>
      <c r="W22">
        <f t="shared" si="3"/>
        <v>57</v>
      </c>
      <c r="X22">
        <f t="shared" si="4"/>
        <v>10</v>
      </c>
      <c r="Y22" t="str">
        <f t="shared" si="5"/>
        <v>91914</v>
      </c>
      <c r="Z22" s="120" t="s">
        <v>148</v>
      </c>
    </row>
    <row r="23" spans="1:28" ht="31.5" customHeight="1" x14ac:dyDescent="0.3">
      <c r="A23" s="3"/>
      <c r="B23" s="122" t="s">
        <v>47</v>
      </c>
      <c r="C23" s="133">
        <v>91916</v>
      </c>
      <c r="D23" s="134">
        <v>17.98</v>
      </c>
      <c r="E23" s="135" t="s">
        <v>135</v>
      </c>
      <c r="F23" s="136">
        <v>2</v>
      </c>
      <c r="G23" s="137" t="s">
        <v>32</v>
      </c>
      <c r="H23" s="129">
        <f t="shared" si="17"/>
        <v>22.99</v>
      </c>
      <c r="I23" s="129">
        <f t="shared" si="18"/>
        <v>45.98</v>
      </c>
      <c r="J23" s="81"/>
      <c r="K23" s="3"/>
      <c r="W23">
        <f t="shared" si="3"/>
        <v>57</v>
      </c>
      <c r="X23">
        <f t="shared" si="4"/>
        <v>10</v>
      </c>
      <c r="Y23" t="str">
        <f t="shared" si="5"/>
        <v>91916</v>
      </c>
      <c r="Z23" s="120" t="s">
        <v>149</v>
      </c>
    </row>
    <row r="24" spans="1:28" ht="31.5" customHeight="1" x14ac:dyDescent="0.3">
      <c r="A24" s="3"/>
      <c r="B24" s="122" t="s">
        <v>48</v>
      </c>
      <c r="C24" s="133">
        <v>91884</v>
      </c>
      <c r="D24" s="134">
        <v>10.19</v>
      </c>
      <c r="E24" s="135" t="s">
        <v>30</v>
      </c>
      <c r="F24" s="136">
        <v>5</v>
      </c>
      <c r="G24" s="137" t="s">
        <v>32</v>
      </c>
      <c r="H24" s="129">
        <f t="shared" si="17"/>
        <v>13.03</v>
      </c>
      <c r="I24" s="129">
        <f t="shared" si="18"/>
        <v>65.150000000000006</v>
      </c>
      <c r="J24" s="81"/>
      <c r="K24" s="3"/>
      <c r="W24">
        <f t="shared" si="3"/>
        <v>57</v>
      </c>
      <c r="X24">
        <f t="shared" si="4"/>
        <v>10</v>
      </c>
      <c r="Y24" t="str">
        <f t="shared" si="5"/>
        <v>91884</v>
      </c>
      <c r="Z24" s="120" t="s">
        <v>150</v>
      </c>
    </row>
    <row r="25" spans="1:28" ht="31.5" customHeight="1" x14ac:dyDescent="0.3">
      <c r="A25" s="3"/>
      <c r="B25" s="122" t="s">
        <v>49</v>
      </c>
      <c r="C25" s="133">
        <v>91871</v>
      </c>
      <c r="D25" s="134">
        <v>14.61</v>
      </c>
      <c r="E25" s="135" t="s">
        <v>137</v>
      </c>
      <c r="F25" s="136">
        <v>6</v>
      </c>
      <c r="G25" s="137" t="s">
        <v>22</v>
      </c>
      <c r="H25" s="129">
        <f t="shared" ref="H25" si="19">D25*(($F$6/100)+1)</f>
        <v>18.68</v>
      </c>
      <c r="I25" s="129">
        <f t="shared" ref="I25" si="20">SUM(F25*H25)</f>
        <v>112.08</v>
      </c>
      <c r="J25" s="81"/>
      <c r="K25" s="3"/>
      <c r="W25">
        <f t="shared" si="3"/>
        <v>57</v>
      </c>
      <c r="X25">
        <f t="shared" si="4"/>
        <v>10</v>
      </c>
      <c r="Y25" t="str">
        <f t="shared" si="5"/>
        <v>91871</v>
      </c>
      <c r="Z25" s="120" t="s">
        <v>151</v>
      </c>
    </row>
    <row r="26" spans="1:28" ht="16.5" x14ac:dyDescent="0.3">
      <c r="A26" s="3"/>
      <c r="B26" s="122" t="s">
        <v>50</v>
      </c>
      <c r="C26" s="133" t="s">
        <v>40</v>
      </c>
      <c r="D26" s="134">
        <f t="shared" ref="D26:D27" si="21">Z26</f>
        <v>350</v>
      </c>
      <c r="E26" s="135" t="s">
        <v>100</v>
      </c>
      <c r="F26" s="136">
        <v>1</v>
      </c>
      <c r="G26" s="137" t="s">
        <v>32</v>
      </c>
      <c r="H26" s="129">
        <f t="shared" si="17"/>
        <v>447.44</v>
      </c>
      <c r="I26" s="129">
        <f t="shared" si="18"/>
        <v>447.44</v>
      </c>
      <c r="J26" s="81"/>
      <c r="K26" s="3"/>
      <c r="W26">
        <f t="shared" si="3"/>
        <v>67</v>
      </c>
      <c r="X26" t="str">
        <f t="shared" si="4"/>
        <v/>
      </c>
      <c r="Y26" t="str">
        <f t="shared" si="5"/>
        <v/>
      </c>
      <c r="Z26">
        <v>350</v>
      </c>
      <c r="AA26">
        <v>280</v>
      </c>
    </row>
    <row r="27" spans="1:28" ht="16.5" x14ac:dyDescent="0.3">
      <c r="A27" s="3"/>
      <c r="B27" s="122" t="s">
        <v>51</v>
      </c>
      <c r="C27" s="133" t="s">
        <v>40</v>
      </c>
      <c r="D27" s="134">
        <f t="shared" si="21"/>
        <v>32.9</v>
      </c>
      <c r="E27" s="135" t="s">
        <v>102</v>
      </c>
      <c r="F27" s="136">
        <v>1</v>
      </c>
      <c r="G27" s="137" t="s">
        <v>32</v>
      </c>
      <c r="H27" s="129">
        <f t="shared" si="17"/>
        <v>42.06</v>
      </c>
      <c r="I27" s="129">
        <f t="shared" si="18"/>
        <v>42.06</v>
      </c>
      <c r="J27" s="81"/>
      <c r="K27" s="3"/>
      <c r="W27">
        <f t="shared" si="3"/>
        <v>67</v>
      </c>
      <c r="X27" t="str">
        <f t="shared" si="4"/>
        <v/>
      </c>
      <c r="Y27" t="str">
        <f t="shared" si="5"/>
        <v/>
      </c>
      <c r="Z27">
        <v>32.9</v>
      </c>
      <c r="AB27">
        <v>32.9</v>
      </c>
    </row>
    <row r="28" spans="1:28" ht="31.5" x14ac:dyDescent="0.3">
      <c r="A28" s="3"/>
      <c r="B28" s="122" t="s">
        <v>52</v>
      </c>
      <c r="C28" s="133" t="s">
        <v>40</v>
      </c>
      <c r="D28" s="134">
        <f t="shared" si="10"/>
        <v>260</v>
      </c>
      <c r="E28" s="135" t="s">
        <v>101</v>
      </c>
      <c r="F28" s="136">
        <v>1</v>
      </c>
      <c r="G28" s="137" t="s">
        <v>32</v>
      </c>
      <c r="H28" s="129">
        <f t="shared" si="17"/>
        <v>332.38</v>
      </c>
      <c r="I28" s="129">
        <f t="shared" si="18"/>
        <v>332.38</v>
      </c>
      <c r="J28" s="81"/>
      <c r="K28" s="3"/>
      <c r="W28">
        <f t="shared" si="3"/>
        <v>67</v>
      </c>
      <c r="X28" t="str">
        <f t="shared" si="4"/>
        <v/>
      </c>
      <c r="Y28" t="str">
        <f t="shared" si="5"/>
        <v/>
      </c>
      <c r="Z28">
        <v>260</v>
      </c>
      <c r="AB28">
        <v>260</v>
      </c>
    </row>
    <row r="29" spans="1:28" ht="16.5" x14ac:dyDescent="0.3">
      <c r="A29" s="3"/>
      <c r="B29" s="122" t="s">
        <v>53</v>
      </c>
      <c r="C29" s="133" t="s">
        <v>40</v>
      </c>
      <c r="D29" s="134">
        <f t="shared" ref="D29:D30" si="22">Z29</f>
        <v>26.28</v>
      </c>
      <c r="E29" s="135" t="s">
        <v>84</v>
      </c>
      <c r="F29" s="136">
        <v>3</v>
      </c>
      <c r="G29" s="137" t="s">
        <v>22</v>
      </c>
      <c r="H29" s="129">
        <f t="shared" si="17"/>
        <v>33.6</v>
      </c>
      <c r="I29" s="129">
        <f t="shared" si="18"/>
        <v>100.8</v>
      </c>
      <c r="J29" s="81"/>
      <c r="K29" s="3"/>
      <c r="W29">
        <f t="shared" si="3"/>
        <v>67</v>
      </c>
      <c r="X29" t="str">
        <f t="shared" si="4"/>
        <v/>
      </c>
      <c r="Y29" t="str">
        <f t="shared" si="5"/>
        <v/>
      </c>
      <c r="Z29">
        <v>26.28</v>
      </c>
      <c r="AA29">
        <v>26.28</v>
      </c>
      <c r="AB29">
        <f>78.83/3</f>
        <v>26.276666666666699</v>
      </c>
    </row>
    <row r="30" spans="1:28" ht="16.5" x14ac:dyDescent="0.3">
      <c r="A30" s="3"/>
      <c r="B30" s="122" t="s">
        <v>54</v>
      </c>
      <c r="C30" s="133" t="s">
        <v>40</v>
      </c>
      <c r="D30" s="134">
        <f t="shared" si="22"/>
        <v>8.5</v>
      </c>
      <c r="E30" s="135" t="s">
        <v>85</v>
      </c>
      <c r="F30" s="136">
        <v>1</v>
      </c>
      <c r="G30" s="137" t="s">
        <v>32</v>
      </c>
      <c r="H30" s="129">
        <f t="shared" si="17"/>
        <v>10.87</v>
      </c>
      <c r="I30" s="129">
        <f t="shared" si="18"/>
        <v>10.87</v>
      </c>
      <c r="J30" s="81"/>
      <c r="K30" s="3"/>
      <c r="W30">
        <f t="shared" si="3"/>
        <v>67</v>
      </c>
      <c r="X30" t="str">
        <f t="shared" si="4"/>
        <v/>
      </c>
      <c r="Y30" t="str">
        <f t="shared" si="5"/>
        <v/>
      </c>
      <c r="Z30">
        <v>8.5</v>
      </c>
    </row>
    <row r="31" spans="1:28" ht="31.5" x14ac:dyDescent="0.3">
      <c r="A31" s="3"/>
      <c r="B31" s="122" t="s">
        <v>55</v>
      </c>
      <c r="C31" s="133">
        <v>41200</v>
      </c>
      <c r="D31" s="134">
        <v>2438.4499999999998</v>
      </c>
      <c r="E31" s="135" t="s">
        <v>110</v>
      </c>
      <c r="F31" s="136">
        <v>1</v>
      </c>
      <c r="G31" s="137" t="s">
        <v>32</v>
      </c>
      <c r="H31" s="129">
        <f t="shared" ref="H31" si="23">D31*(($F$6/100)+1)</f>
        <v>3117.31</v>
      </c>
      <c r="I31" s="129">
        <f t="shared" ref="I31" si="24">SUM(F31*H31)</f>
        <v>3117.31</v>
      </c>
      <c r="J31" s="81"/>
      <c r="K31" s="3"/>
      <c r="W31">
        <f t="shared" si="3"/>
        <v>52</v>
      </c>
      <c r="X31">
        <f t="shared" si="4"/>
        <v>10</v>
      </c>
      <c r="Y31" t="str">
        <f t="shared" si="5"/>
        <v>41200</v>
      </c>
      <c r="Z31" s="119" t="s">
        <v>152</v>
      </c>
    </row>
    <row r="32" spans="1:28" ht="47.25" customHeight="1" x14ac:dyDescent="0.3">
      <c r="A32" s="3"/>
      <c r="B32" s="122" t="s">
        <v>56</v>
      </c>
      <c r="C32" s="133">
        <v>100605</v>
      </c>
      <c r="D32" s="134">
        <v>1035.8399999999999</v>
      </c>
      <c r="E32" s="135" t="s">
        <v>111</v>
      </c>
      <c r="F32" s="136">
        <v>1</v>
      </c>
      <c r="G32" s="137" t="s">
        <v>32</v>
      </c>
      <c r="H32" s="129">
        <f t="shared" ref="H32" si="25">D32*(($F$6/100)+1)</f>
        <v>1324.22</v>
      </c>
      <c r="I32" s="129">
        <f t="shared" ref="I32" si="26">SUM(F32*H32)</f>
        <v>1324.22</v>
      </c>
      <c r="J32" s="81"/>
      <c r="K32" s="3"/>
      <c r="W32">
        <f t="shared" si="3"/>
        <v>49</v>
      </c>
      <c r="X32">
        <f t="shared" si="4"/>
        <v>10</v>
      </c>
      <c r="Y32" t="str">
        <f t="shared" si="5"/>
        <v>100605</v>
      </c>
      <c r="Z32" s="120" t="s">
        <v>153</v>
      </c>
    </row>
    <row r="33" spans="1:28" ht="31.5" customHeight="1" x14ac:dyDescent="0.3">
      <c r="A33" s="3"/>
      <c r="B33" s="122" t="s">
        <v>57</v>
      </c>
      <c r="C33" s="133">
        <v>91933</v>
      </c>
      <c r="D33" s="134">
        <v>14.47</v>
      </c>
      <c r="E33" s="135" t="s">
        <v>138</v>
      </c>
      <c r="F33" s="136">
        <f>180*3</f>
        <v>540</v>
      </c>
      <c r="G33" s="137" t="s">
        <v>22</v>
      </c>
      <c r="H33" s="129">
        <f t="shared" ref="H33:H35" si="27">D33*(($F$6/100)+1)</f>
        <v>18.5</v>
      </c>
      <c r="I33" s="129">
        <f t="shared" ref="I33:I35" si="28">SUM(F33*H33)</f>
        <v>9990</v>
      </c>
      <c r="J33" s="81"/>
      <c r="K33" s="3"/>
      <c r="W33">
        <f t="shared" si="3"/>
        <v>57</v>
      </c>
      <c r="X33">
        <f t="shared" si="4"/>
        <v>10</v>
      </c>
      <c r="Y33" t="str">
        <f t="shared" si="5"/>
        <v>91933</v>
      </c>
      <c r="Z33" s="120" t="s">
        <v>154</v>
      </c>
    </row>
    <row r="34" spans="1:28" ht="31.5" x14ac:dyDescent="0.3">
      <c r="A34" s="3"/>
      <c r="B34" s="122" t="s">
        <v>58</v>
      </c>
      <c r="C34" s="133">
        <v>93658</v>
      </c>
      <c r="D34" s="134">
        <v>21.8</v>
      </c>
      <c r="E34" s="135" t="s">
        <v>112</v>
      </c>
      <c r="F34" s="136">
        <v>1</v>
      </c>
      <c r="G34" s="137" t="s">
        <v>32</v>
      </c>
      <c r="H34" s="129">
        <f t="shared" si="27"/>
        <v>27.87</v>
      </c>
      <c r="I34" s="129">
        <f t="shared" si="28"/>
        <v>27.87</v>
      </c>
      <c r="J34" s="81"/>
      <c r="K34" s="3"/>
      <c r="W34">
        <f t="shared" si="3"/>
        <v>57</v>
      </c>
      <c r="X34">
        <f t="shared" si="4"/>
        <v>10</v>
      </c>
      <c r="Y34" t="str">
        <f t="shared" si="5"/>
        <v>93658</v>
      </c>
      <c r="Z34" s="120" t="s">
        <v>155</v>
      </c>
    </row>
    <row r="35" spans="1:28" ht="31.5" x14ac:dyDescent="0.3">
      <c r="A35" s="3"/>
      <c r="B35" s="122" t="s">
        <v>59</v>
      </c>
      <c r="C35" s="133" t="s">
        <v>80</v>
      </c>
      <c r="D35" s="134" t="str">
        <f t="shared" ref="D35:D46" si="29">Z35</f>
        <v>65,01</v>
      </c>
      <c r="E35" s="135" t="s">
        <v>34</v>
      </c>
      <c r="F35" s="136">
        <v>1</v>
      </c>
      <c r="G35" s="137" t="s">
        <v>32</v>
      </c>
      <c r="H35" s="129">
        <f t="shared" si="27"/>
        <v>83.11</v>
      </c>
      <c r="I35" s="129">
        <f t="shared" si="28"/>
        <v>83.11</v>
      </c>
      <c r="J35" s="81"/>
      <c r="K35" s="3"/>
      <c r="W35">
        <f t="shared" si="3"/>
        <v>51</v>
      </c>
      <c r="X35">
        <f t="shared" si="4"/>
        <v>6</v>
      </c>
      <c r="Y35" t="str">
        <f t="shared" si="5"/>
        <v>39469</v>
      </c>
      <c r="Z35" s="119" t="s">
        <v>156</v>
      </c>
    </row>
    <row r="36" spans="1:28" ht="31.5" x14ac:dyDescent="0.3">
      <c r="A36" s="3"/>
      <c r="B36" s="122" t="s">
        <v>60</v>
      </c>
      <c r="C36" s="133" t="s">
        <v>40</v>
      </c>
      <c r="D36" s="134">
        <f t="shared" si="29"/>
        <v>190</v>
      </c>
      <c r="E36" s="135" t="s">
        <v>113</v>
      </c>
      <c r="F36" s="136">
        <v>1</v>
      </c>
      <c r="G36" s="137" t="s">
        <v>32</v>
      </c>
      <c r="H36" s="129">
        <f t="shared" ref="H36" si="30">D36*(($F$6/100)+1)</f>
        <v>242.9</v>
      </c>
      <c r="I36" s="129">
        <f t="shared" ref="I36" si="31">SUM(F36*H36)</f>
        <v>242.9</v>
      </c>
      <c r="J36" s="81"/>
      <c r="K36" s="3"/>
      <c r="W36">
        <f t="shared" si="3"/>
        <v>67</v>
      </c>
      <c r="X36" t="str">
        <f t="shared" si="4"/>
        <v/>
      </c>
      <c r="Y36" t="str">
        <f t="shared" si="5"/>
        <v/>
      </c>
      <c r="Z36">
        <v>190</v>
      </c>
      <c r="AA36">
        <v>175</v>
      </c>
    </row>
    <row r="37" spans="1:28" ht="31.5" x14ac:dyDescent="0.3">
      <c r="A37" s="3"/>
      <c r="B37" s="122" t="s">
        <v>61</v>
      </c>
      <c r="C37" s="133">
        <v>101632</v>
      </c>
      <c r="D37" s="134">
        <v>42.95</v>
      </c>
      <c r="E37" s="135" t="s">
        <v>115</v>
      </c>
      <c r="F37" s="136">
        <v>1</v>
      </c>
      <c r="G37" s="137" t="s">
        <v>32</v>
      </c>
      <c r="H37" s="129">
        <f t="shared" ref="H37:H44" si="32">D37*(($F$6/100)+1)</f>
        <v>54.91</v>
      </c>
      <c r="I37" s="129">
        <f t="shared" ref="I37:I44" si="33">SUM(F37*H37)</f>
        <v>54.91</v>
      </c>
      <c r="J37" s="81"/>
      <c r="K37" s="3"/>
      <c r="W37">
        <f t="shared" si="3"/>
        <v>49</v>
      </c>
      <c r="X37">
        <f t="shared" si="4"/>
        <v>10</v>
      </c>
      <c r="Y37" t="str">
        <f t="shared" si="5"/>
        <v>101632</v>
      </c>
      <c r="Z37" s="120" t="s">
        <v>157</v>
      </c>
    </row>
    <row r="38" spans="1:28" ht="31.5" x14ac:dyDescent="0.3">
      <c r="A38" s="3"/>
      <c r="B38" s="122" t="s">
        <v>62</v>
      </c>
      <c r="C38" s="133" t="s">
        <v>40</v>
      </c>
      <c r="D38" s="134">
        <f t="shared" si="29"/>
        <v>137</v>
      </c>
      <c r="E38" s="135" t="s">
        <v>87</v>
      </c>
      <c r="F38" s="136">
        <v>7</v>
      </c>
      <c r="G38" s="137" t="s">
        <v>32</v>
      </c>
      <c r="H38" s="129">
        <f t="shared" si="32"/>
        <v>175.14</v>
      </c>
      <c r="I38" s="129">
        <f t="shared" si="33"/>
        <v>1225.98</v>
      </c>
      <c r="J38" s="81"/>
      <c r="K38" s="3"/>
      <c r="W38">
        <f t="shared" si="3"/>
        <v>67</v>
      </c>
      <c r="X38" t="str">
        <f t="shared" si="4"/>
        <v/>
      </c>
      <c r="Y38" t="str">
        <f t="shared" si="5"/>
        <v/>
      </c>
      <c r="Z38">
        <v>137</v>
      </c>
      <c r="AA38">
        <v>133.57</v>
      </c>
    </row>
    <row r="39" spans="1:28" ht="16.5" x14ac:dyDescent="0.3">
      <c r="A39" s="3"/>
      <c r="B39" s="122" t="s">
        <v>63</v>
      </c>
      <c r="C39" s="133" t="s">
        <v>40</v>
      </c>
      <c r="D39" s="134">
        <f t="shared" si="29"/>
        <v>15.13</v>
      </c>
      <c r="E39" s="135" t="s">
        <v>95</v>
      </c>
      <c r="F39" s="136">
        <v>1</v>
      </c>
      <c r="G39" s="137" t="s">
        <v>32</v>
      </c>
      <c r="H39" s="129">
        <f t="shared" si="32"/>
        <v>19.34</v>
      </c>
      <c r="I39" s="129">
        <f t="shared" si="33"/>
        <v>19.34</v>
      </c>
      <c r="J39" s="81"/>
      <c r="K39" s="3"/>
      <c r="W39">
        <f t="shared" si="3"/>
        <v>67</v>
      </c>
      <c r="X39" t="str">
        <f t="shared" si="4"/>
        <v/>
      </c>
      <c r="Y39" t="str">
        <f t="shared" si="5"/>
        <v/>
      </c>
      <c r="Z39">
        <v>15.13</v>
      </c>
    </row>
    <row r="40" spans="1:28" ht="16.5" x14ac:dyDescent="0.3">
      <c r="A40" s="3"/>
      <c r="B40" s="122" t="s">
        <v>64</v>
      </c>
      <c r="C40" s="133" t="s">
        <v>40</v>
      </c>
      <c r="D40" s="134">
        <f t="shared" si="29"/>
        <v>15.13</v>
      </c>
      <c r="E40" s="135" t="s">
        <v>94</v>
      </c>
      <c r="F40" s="136">
        <v>7</v>
      </c>
      <c r="G40" s="137" t="s">
        <v>32</v>
      </c>
      <c r="H40" s="129">
        <f t="shared" si="32"/>
        <v>19.34</v>
      </c>
      <c r="I40" s="129">
        <f t="shared" si="33"/>
        <v>135.38</v>
      </c>
      <c r="J40" s="81"/>
      <c r="K40" s="3"/>
      <c r="W40">
        <f t="shared" si="3"/>
        <v>67</v>
      </c>
      <c r="X40" t="str">
        <f t="shared" si="4"/>
        <v/>
      </c>
      <c r="Y40" t="str">
        <f t="shared" si="5"/>
        <v/>
      </c>
      <c r="Z40">
        <v>15.13</v>
      </c>
    </row>
    <row r="41" spans="1:28" ht="31.5" x14ac:dyDescent="0.3">
      <c r="A41" s="3"/>
      <c r="B41" s="122" t="s">
        <v>65</v>
      </c>
      <c r="C41" s="133" t="s">
        <v>88</v>
      </c>
      <c r="D41" s="134" t="str">
        <f t="shared" si="29"/>
        <v>3,20</v>
      </c>
      <c r="E41" s="135" t="s">
        <v>89</v>
      </c>
      <c r="F41" s="136">
        <v>6</v>
      </c>
      <c r="G41" s="137" t="s">
        <v>32</v>
      </c>
      <c r="H41" s="129">
        <f t="shared" si="32"/>
        <v>4.09</v>
      </c>
      <c r="I41" s="129">
        <f t="shared" si="33"/>
        <v>24.54</v>
      </c>
      <c r="J41" s="81"/>
      <c r="K41" s="3"/>
      <c r="W41">
        <f t="shared" si="3"/>
        <v>49</v>
      </c>
      <c r="X41">
        <f t="shared" si="4"/>
        <v>5</v>
      </c>
      <c r="Y41" t="str">
        <f t="shared" si="5"/>
        <v>1577</v>
      </c>
      <c r="Z41" s="119" t="s">
        <v>158</v>
      </c>
    </row>
    <row r="42" spans="1:28" ht="31.5" x14ac:dyDescent="0.3">
      <c r="A42" s="3"/>
      <c r="B42" s="122" t="s">
        <v>66</v>
      </c>
      <c r="C42" s="133" t="s">
        <v>92</v>
      </c>
      <c r="D42" s="134" t="str">
        <f t="shared" si="29"/>
        <v>10,50</v>
      </c>
      <c r="E42" s="135" t="s">
        <v>91</v>
      </c>
      <c r="F42" s="136">
        <v>6</v>
      </c>
      <c r="G42" s="137" t="s">
        <v>32</v>
      </c>
      <c r="H42" s="129">
        <f t="shared" si="32"/>
        <v>13.42</v>
      </c>
      <c r="I42" s="129">
        <f t="shared" si="33"/>
        <v>80.52</v>
      </c>
      <c r="J42" s="81"/>
      <c r="K42" s="3"/>
      <c r="W42">
        <f t="shared" si="3"/>
        <v>49</v>
      </c>
      <c r="X42">
        <f t="shared" si="4"/>
        <v>6</v>
      </c>
      <c r="Y42" t="str">
        <f t="shared" si="5"/>
        <v>11854</v>
      </c>
      <c r="Z42" s="119" t="s">
        <v>159</v>
      </c>
    </row>
    <row r="43" spans="1:28" ht="31.5" x14ac:dyDescent="0.3">
      <c r="A43" s="3"/>
      <c r="B43" s="122" t="s">
        <v>67</v>
      </c>
      <c r="C43" s="133" t="s">
        <v>93</v>
      </c>
      <c r="D43" s="134" t="str">
        <f t="shared" si="29"/>
        <v>6,78</v>
      </c>
      <c r="E43" s="135" t="s">
        <v>90</v>
      </c>
      <c r="F43" s="136">
        <v>7</v>
      </c>
      <c r="G43" s="137" t="s">
        <v>32</v>
      </c>
      <c r="H43" s="129">
        <f t="shared" si="32"/>
        <v>8.67</v>
      </c>
      <c r="I43" s="129">
        <f t="shared" si="33"/>
        <v>60.69</v>
      </c>
      <c r="J43" s="81"/>
      <c r="K43" s="3"/>
      <c r="W43">
        <f t="shared" si="3"/>
        <v>49</v>
      </c>
      <c r="X43">
        <f t="shared" si="4"/>
        <v>6</v>
      </c>
      <c r="Y43" t="str">
        <f t="shared" si="5"/>
        <v>11856</v>
      </c>
      <c r="Z43" s="119" t="s">
        <v>160</v>
      </c>
    </row>
    <row r="44" spans="1:28" ht="16.5" x14ac:dyDescent="0.3">
      <c r="A44" s="3"/>
      <c r="B44" s="122" t="s">
        <v>68</v>
      </c>
      <c r="C44" s="133" t="s">
        <v>124</v>
      </c>
      <c r="D44" s="134">
        <v>32.119999999999997</v>
      </c>
      <c r="E44" s="135" t="s">
        <v>86</v>
      </c>
      <c r="F44" s="136">
        <f>1.1*6</f>
        <v>6.6</v>
      </c>
      <c r="G44" s="141" t="s">
        <v>22</v>
      </c>
      <c r="H44" s="129">
        <f t="shared" si="32"/>
        <v>41.06</v>
      </c>
      <c r="I44" s="129">
        <f t="shared" si="33"/>
        <v>271</v>
      </c>
      <c r="J44" s="81"/>
      <c r="K44" s="3"/>
      <c r="W44">
        <f t="shared" si="3"/>
        <v>56</v>
      </c>
      <c r="X44">
        <f t="shared" si="4"/>
        <v>4</v>
      </c>
      <c r="Y44" t="str">
        <f t="shared" si="5"/>
        <v>863</v>
      </c>
      <c r="Z44" s="119" t="s">
        <v>161</v>
      </c>
    </row>
    <row r="45" spans="1:28" ht="16.5" x14ac:dyDescent="0.3">
      <c r="A45" s="3"/>
      <c r="B45" s="122" t="s">
        <v>69</v>
      </c>
      <c r="C45" s="133" t="s">
        <v>40</v>
      </c>
      <c r="D45" s="134">
        <f t="shared" si="29"/>
        <v>2900</v>
      </c>
      <c r="E45" s="135" t="s">
        <v>116</v>
      </c>
      <c r="F45" s="136">
        <v>6</v>
      </c>
      <c r="G45" s="137" t="s">
        <v>32</v>
      </c>
      <c r="H45" s="129">
        <f t="shared" ref="H45" si="34">D45*(($F$6/100)+1)</f>
        <v>3707.36</v>
      </c>
      <c r="I45" s="129">
        <f t="shared" ref="I45" si="35">SUM(F45*H45)</f>
        <v>22244.16</v>
      </c>
      <c r="J45" s="81"/>
      <c r="K45" s="3"/>
      <c r="W45">
        <f t="shared" si="3"/>
        <v>67</v>
      </c>
      <c r="X45" t="str">
        <f t="shared" si="4"/>
        <v/>
      </c>
      <c r="Y45" t="str">
        <f t="shared" si="5"/>
        <v/>
      </c>
      <c r="Z45">
        <v>2900</v>
      </c>
      <c r="AB45">
        <v>2900</v>
      </c>
    </row>
    <row r="46" spans="1:28" ht="16.5" x14ac:dyDescent="0.3">
      <c r="A46" s="3"/>
      <c r="B46" s="122" t="s">
        <v>70</v>
      </c>
      <c r="C46" s="133" t="s">
        <v>40</v>
      </c>
      <c r="D46" s="134">
        <f t="shared" si="29"/>
        <v>206.94</v>
      </c>
      <c r="E46" s="135" t="s">
        <v>117</v>
      </c>
      <c r="F46" s="136">
        <v>6</v>
      </c>
      <c r="G46" s="137" t="s">
        <v>32</v>
      </c>
      <c r="H46" s="129">
        <f t="shared" ref="H46:H47" si="36">D46*(($F$6/100)+1)</f>
        <v>264.55</v>
      </c>
      <c r="I46" s="129">
        <f t="shared" ref="I46:I47" si="37">SUM(F46*H46)</f>
        <v>1587.3</v>
      </c>
      <c r="J46" s="81"/>
      <c r="K46" s="3"/>
      <c r="W46">
        <f t="shared" si="3"/>
        <v>67</v>
      </c>
      <c r="X46" t="str">
        <f t="shared" si="4"/>
        <v/>
      </c>
      <c r="Y46" t="str">
        <f t="shared" si="5"/>
        <v/>
      </c>
      <c r="Z46">
        <v>206.94</v>
      </c>
      <c r="AB46">
        <v>206.94</v>
      </c>
    </row>
    <row r="47" spans="1:28" ht="31.5" customHeight="1" x14ac:dyDescent="0.3">
      <c r="A47" s="3"/>
      <c r="B47" s="122" t="s">
        <v>71</v>
      </c>
      <c r="C47" s="133">
        <v>91927</v>
      </c>
      <c r="D47" s="134">
        <v>4.47</v>
      </c>
      <c r="E47" s="135" t="s">
        <v>139</v>
      </c>
      <c r="F47" s="136">
        <v>310</v>
      </c>
      <c r="G47" s="141" t="s">
        <v>22</v>
      </c>
      <c r="H47" s="129">
        <f t="shared" si="36"/>
        <v>5.71</v>
      </c>
      <c r="I47" s="129">
        <f t="shared" si="37"/>
        <v>1770.1</v>
      </c>
      <c r="J47" s="81"/>
      <c r="K47" s="3"/>
      <c r="W47">
        <f t="shared" si="3"/>
        <v>57</v>
      </c>
      <c r="X47">
        <f t="shared" si="4"/>
        <v>10</v>
      </c>
      <c r="Y47" t="str">
        <f t="shared" si="5"/>
        <v>91927</v>
      </c>
      <c r="Z47" s="120" t="s">
        <v>162</v>
      </c>
    </row>
    <row r="48" spans="1:28" ht="16.5" x14ac:dyDescent="0.3">
      <c r="A48" s="3"/>
      <c r="B48" s="122" t="s">
        <v>72</v>
      </c>
      <c r="C48" s="133" t="s">
        <v>128</v>
      </c>
      <c r="D48" s="134">
        <v>78.44</v>
      </c>
      <c r="E48" s="133" t="s">
        <v>140</v>
      </c>
      <c r="F48" s="136">
        <v>7.0000000000000007E-2</v>
      </c>
      <c r="G48" s="137" t="s">
        <v>32</v>
      </c>
      <c r="H48" s="129">
        <f t="shared" ref="H48:H50" si="38">D48*(($F$6/100)+1)</f>
        <v>100.28</v>
      </c>
      <c r="I48" s="129">
        <f t="shared" ref="I48:I50" si="39">SUM(F48*H48)</f>
        <v>7.02</v>
      </c>
      <c r="J48" s="81"/>
      <c r="K48" s="3"/>
      <c r="W48">
        <f t="shared" si="3"/>
        <v>52</v>
      </c>
      <c r="X48">
        <f t="shared" si="4"/>
        <v>4</v>
      </c>
      <c r="Y48" t="str">
        <f t="shared" si="5"/>
        <v>406</v>
      </c>
      <c r="Z48" s="119" t="s">
        <v>163</v>
      </c>
    </row>
    <row r="49" spans="1:28" ht="31.5" x14ac:dyDescent="0.3">
      <c r="A49" s="3"/>
      <c r="B49" s="122" t="s">
        <v>132</v>
      </c>
      <c r="C49" s="133">
        <v>20111</v>
      </c>
      <c r="D49" s="134">
        <v>11</v>
      </c>
      <c r="E49" s="135" t="s">
        <v>31</v>
      </c>
      <c r="F49" s="136">
        <v>1</v>
      </c>
      <c r="G49" s="137" t="s">
        <v>32</v>
      </c>
      <c r="H49" s="129">
        <f t="shared" si="38"/>
        <v>14.06</v>
      </c>
      <c r="I49" s="129">
        <f t="shared" si="39"/>
        <v>14.06</v>
      </c>
      <c r="J49" s="81"/>
      <c r="K49" s="3"/>
      <c r="W49">
        <f t="shared" si="3"/>
        <v>50</v>
      </c>
      <c r="X49">
        <f t="shared" si="4"/>
        <v>10</v>
      </c>
      <c r="Y49" t="str">
        <f t="shared" si="5"/>
        <v>20111</v>
      </c>
      <c r="Z49" s="119" t="s">
        <v>164</v>
      </c>
    </row>
    <row r="50" spans="1:28" ht="16.5" x14ac:dyDescent="0.3">
      <c r="A50" s="3"/>
      <c r="B50" s="122" t="s">
        <v>73</v>
      </c>
      <c r="C50" s="133" t="s">
        <v>129</v>
      </c>
      <c r="D50" s="134">
        <v>1.5</v>
      </c>
      <c r="E50" s="135" t="s">
        <v>141</v>
      </c>
      <c r="F50" s="136">
        <v>8</v>
      </c>
      <c r="G50" s="141" t="s">
        <v>22</v>
      </c>
      <c r="H50" s="129">
        <f t="shared" si="38"/>
        <v>1.92</v>
      </c>
      <c r="I50" s="129">
        <f t="shared" si="39"/>
        <v>15.36</v>
      </c>
      <c r="J50" s="81"/>
      <c r="K50" s="3"/>
      <c r="W50">
        <f t="shared" si="3"/>
        <v>52</v>
      </c>
      <c r="X50">
        <f t="shared" si="4"/>
        <v>4</v>
      </c>
      <c r="Y50" t="str">
        <f t="shared" si="5"/>
        <v>404</v>
      </c>
      <c r="Z50" s="119" t="s">
        <v>165</v>
      </c>
    </row>
    <row r="51" spans="1:28" ht="31.5" x14ac:dyDescent="0.3">
      <c r="A51" s="3"/>
      <c r="B51" s="122" t="s">
        <v>74</v>
      </c>
      <c r="C51" s="133">
        <v>101658</v>
      </c>
      <c r="D51" s="134">
        <v>805.24</v>
      </c>
      <c r="E51" s="135" t="s">
        <v>114</v>
      </c>
      <c r="F51" s="136">
        <v>18</v>
      </c>
      <c r="G51" s="137" t="s">
        <v>32</v>
      </c>
      <c r="H51" s="129">
        <f t="shared" ref="H51" si="40">D51*(($F$6/100)+1)</f>
        <v>1029.42</v>
      </c>
      <c r="I51" s="129">
        <f t="shared" ref="I51" si="41">SUM(F51*H51)</f>
        <v>18529.560000000001</v>
      </c>
      <c r="J51" s="81"/>
      <c r="K51" s="3"/>
      <c r="W51">
        <f t="shared" si="3"/>
        <v>49</v>
      </c>
      <c r="X51">
        <f t="shared" si="4"/>
        <v>10</v>
      </c>
      <c r="Y51" t="str">
        <f t="shared" si="5"/>
        <v>101658</v>
      </c>
      <c r="Z51" s="120" t="s">
        <v>166</v>
      </c>
    </row>
    <row r="52" spans="1:28" ht="16.5" x14ac:dyDescent="0.3">
      <c r="A52" s="3"/>
      <c r="B52" s="122" t="s">
        <v>75</v>
      </c>
      <c r="C52" s="133" t="s">
        <v>40</v>
      </c>
      <c r="D52" s="134">
        <f t="shared" si="10"/>
        <v>4.5</v>
      </c>
      <c r="E52" s="133" t="s">
        <v>142</v>
      </c>
      <c r="F52" s="136">
        <f>6*3</f>
        <v>18</v>
      </c>
      <c r="G52" s="137" t="s">
        <v>32</v>
      </c>
      <c r="H52" s="129">
        <f t="shared" ref="H52:H55" si="42">D52*(($F$6/100)+1)</f>
        <v>5.75</v>
      </c>
      <c r="I52" s="129">
        <f t="shared" ref="I52:I54" si="43">SUM(F52*H52)</f>
        <v>103.5</v>
      </c>
      <c r="J52" s="81"/>
      <c r="K52" s="3"/>
      <c r="W52">
        <f t="shared" si="3"/>
        <v>67</v>
      </c>
      <c r="X52" t="str">
        <f t="shared" si="4"/>
        <v/>
      </c>
      <c r="Y52" t="str">
        <f t="shared" si="5"/>
        <v/>
      </c>
      <c r="Z52">
        <v>4.5</v>
      </c>
      <c r="AB52">
        <v>4.5</v>
      </c>
    </row>
    <row r="53" spans="1:28" ht="63" x14ac:dyDescent="0.3">
      <c r="A53" s="3"/>
      <c r="B53" s="122" t="s">
        <v>76</v>
      </c>
      <c r="C53" s="133">
        <v>5928</v>
      </c>
      <c r="D53" s="134">
        <v>262.48</v>
      </c>
      <c r="E53" s="135" t="s">
        <v>37</v>
      </c>
      <c r="F53" s="136">
        <v>5</v>
      </c>
      <c r="G53" s="141" t="s">
        <v>39</v>
      </c>
      <c r="H53" s="129">
        <f t="shared" si="42"/>
        <v>335.55</v>
      </c>
      <c r="I53" s="129">
        <f t="shared" si="43"/>
        <v>1677.75</v>
      </c>
      <c r="J53" s="81"/>
      <c r="K53" s="3"/>
      <c r="W53">
        <f t="shared" si="3"/>
        <v>53</v>
      </c>
      <c r="X53">
        <f t="shared" si="4"/>
        <v>10</v>
      </c>
      <c r="Y53" t="str">
        <f t="shared" si="5"/>
        <v>5928</v>
      </c>
      <c r="Z53" s="120" t="s">
        <v>167</v>
      </c>
    </row>
    <row r="54" spans="1:28" ht="16.5" x14ac:dyDescent="0.3">
      <c r="A54" s="3"/>
      <c r="B54" s="122" t="s">
        <v>77</v>
      </c>
      <c r="C54" s="133">
        <v>88247</v>
      </c>
      <c r="D54" s="134">
        <v>24.82</v>
      </c>
      <c r="E54" s="135" t="s">
        <v>35</v>
      </c>
      <c r="F54" s="136">
        <v>10</v>
      </c>
      <c r="G54" s="141" t="s">
        <v>38</v>
      </c>
      <c r="H54" s="129">
        <f t="shared" si="42"/>
        <v>31.73</v>
      </c>
      <c r="I54" s="129">
        <f t="shared" si="43"/>
        <v>317.3</v>
      </c>
      <c r="J54" s="81"/>
      <c r="K54" s="3"/>
      <c r="W54">
        <f t="shared" si="3"/>
        <v>56</v>
      </c>
      <c r="X54">
        <f t="shared" si="4"/>
        <v>10</v>
      </c>
      <c r="Y54" t="str">
        <f t="shared" si="5"/>
        <v>88247</v>
      </c>
      <c r="Z54" s="120" t="s">
        <v>168</v>
      </c>
    </row>
    <row r="55" spans="1:28" ht="16.5" x14ac:dyDescent="0.3">
      <c r="A55" s="3"/>
      <c r="B55" s="122" t="s">
        <v>78</v>
      </c>
      <c r="C55" s="133">
        <v>88264</v>
      </c>
      <c r="D55" s="134">
        <v>32.57</v>
      </c>
      <c r="E55" s="135" t="s">
        <v>36</v>
      </c>
      <c r="F55" s="136">
        <v>10</v>
      </c>
      <c r="G55" s="141" t="s">
        <v>38</v>
      </c>
      <c r="H55" s="129">
        <f t="shared" si="42"/>
        <v>41.64</v>
      </c>
      <c r="I55" s="129">
        <f>SUM(F55*H55)</f>
        <v>416.4</v>
      </c>
      <c r="J55" s="81"/>
      <c r="K55" s="3"/>
      <c r="W55">
        <f t="shared" si="3"/>
        <v>56</v>
      </c>
      <c r="X55">
        <f t="shared" si="4"/>
        <v>10</v>
      </c>
      <c r="Y55" t="str">
        <f t="shared" si="5"/>
        <v>88264</v>
      </c>
      <c r="Z55" s="120" t="s">
        <v>169</v>
      </c>
    </row>
    <row r="56" spans="1:28" ht="19.5" thickBot="1" x14ac:dyDescent="0.35">
      <c r="A56" s="143">
        <v>3</v>
      </c>
      <c r="B56" s="142"/>
      <c r="C56" s="76"/>
      <c r="D56" s="76"/>
      <c r="E56" s="77"/>
      <c r="F56" s="78"/>
      <c r="G56" s="79"/>
      <c r="H56" s="85"/>
      <c r="I56" s="78"/>
      <c r="J56" s="128"/>
      <c r="K56" s="46"/>
    </row>
    <row r="57" spans="1:28" ht="19.5" thickBot="1" x14ac:dyDescent="0.35">
      <c r="A57" s="31"/>
      <c r="B57" s="130"/>
      <c r="C57" s="131"/>
      <c r="D57" s="131"/>
      <c r="E57" s="131" t="s">
        <v>23</v>
      </c>
      <c r="F57" s="48"/>
      <c r="G57" s="49"/>
      <c r="H57" s="50"/>
      <c r="I57" s="51"/>
      <c r="J57" s="52">
        <f>SUM(I11:I55)</f>
        <v>64904.97</v>
      </c>
      <c r="K57" s="46"/>
      <c r="L57" s="53">
        <v>1377269.66</v>
      </c>
      <c r="M57" s="47" t="s">
        <v>24</v>
      </c>
    </row>
    <row r="58" spans="1:28" ht="16.5" x14ac:dyDescent="0.3">
      <c r="B58" s="75"/>
      <c r="C58" s="75"/>
      <c r="D58" s="75"/>
      <c r="E58" s="75"/>
      <c r="F58" s="90"/>
      <c r="G58" s="91"/>
      <c r="H58" s="92"/>
      <c r="I58" s="93"/>
      <c r="J58" s="53"/>
      <c r="K58" s="46"/>
    </row>
    <row r="59" spans="1:28" ht="15.75" x14ac:dyDescent="0.25">
      <c r="B59" s="84" t="s">
        <v>20</v>
      </c>
      <c r="C59" s="74"/>
      <c r="D59" s="74"/>
      <c r="E59" s="83"/>
      <c r="F59" s="53"/>
      <c r="G59" s="69"/>
      <c r="H59" s="70"/>
      <c r="I59" s="53"/>
    </row>
    <row r="60" spans="1:28" ht="16.5" x14ac:dyDescent="0.3">
      <c r="B60" s="83"/>
      <c r="C60" s="94"/>
      <c r="D60" s="94"/>
      <c r="E60" s="94"/>
      <c r="F60" s="86"/>
      <c r="G60" s="95"/>
      <c r="H60" s="96"/>
      <c r="I60" s="86"/>
      <c r="J60" s="86"/>
      <c r="K60" s="46"/>
    </row>
    <row r="61" spans="1:28" ht="16.5" x14ac:dyDescent="0.3">
      <c r="B61" s="83" t="s">
        <v>15</v>
      </c>
      <c r="C61" s="80"/>
      <c r="D61" s="97"/>
      <c r="E61" s="83"/>
      <c r="F61" s="53"/>
      <c r="G61" s="69"/>
      <c r="H61" s="70"/>
      <c r="I61" s="53"/>
      <c r="J61" s="53"/>
      <c r="K61" s="46"/>
    </row>
    <row r="62" spans="1:28" ht="16.5" x14ac:dyDescent="0.3">
      <c r="B62" s="83" t="s">
        <v>16</v>
      </c>
      <c r="C62" s="83"/>
      <c r="D62" s="83"/>
      <c r="E62" s="83"/>
      <c r="F62" s="83"/>
      <c r="G62" s="83"/>
      <c r="H62" s="83"/>
      <c r="I62" s="83"/>
      <c r="J62" s="53"/>
      <c r="K62" s="46"/>
    </row>
    <row r="63" spans="1:28" ht="16.5" x14ac:dyDescent="0.3">
      <c r="B63" s="83" t="s">
        <v>17</v>
      </c>
      <c r="C63" s="83"/>
      <c r="D63" s="83"/>
      <c r="E63" s="83"/>
      <c r="F63" s="98"/>
      <c r="G63" s="99"/>
      <c r="H63" s="100"/>
      <c r="I63" s="98"/>
      <c r="J63" s="53"/>
      <c r="K63" s="3"/>
    </row>
    <row r="64" spans="1:28" ht="15.75" x14ac:dyDescent="0.25">
      <c r="B64" s="83"/>
      <c r="C64" s="83"/>
      <c r="D64" s="83"/>
      <c r="E64" s="101" t="s">
        <v>171</v>
      </c>
      <c r="F64" s="102"/>
      <c r="G64" s="72"/>
      <c r="H64" s="70"/>
      <c r="I64" s="53"/>
      <c r="J64" s="53"/>
      <c r="K64" s="16"/>
    </row>
    <row r="65" spans="2:11" ht="15.75" x14ac:dyDescent="0.25">
      <c r="B65" s="83"/>
      <c r="C65" s="83"/>
      <c r="D65" s="83"/>
      <c r="E65" s="83"/>
      <c r="F65" s="80"/>
      <c r="G65" s="72"/>
      <c r="H65" s="70"/>
      <c r="I65" s="53"/>
      <c r="J65" s="53"/>
      <c r="K65" s="16"/>
    </row>
    <row r="66" spans="2:11" ht="16.5" thickBot="1" x14ac:dyDescent="0.3">
      <c r="B66" s="83"/>
      <c r="C66" s="83"/>
      <c r="D66" s="83"/>
      <c r="E66" s="83"/>
      <c r="F66" s="80"/>
      <c r="G66" s="72"/>
      <c r="H66" s="70"/>
      <c r="I66" s="53"/>
      <c r="J66" s="53"/>
      <c r="K66" s="13"/>
    </row>
    <row r="67" spans="2:11" ht="15.75" x14ac:dyDescent="0.25">
      <c r="B67" s="115" t="s">
        <v>172</v>
      </c>
      <c r="C67" s="116"/>
      <c r="D67" s="116"/>
      <c r="E67" s="117"/>
      <c r="F67" s="53"/>
      <c r="G67" s="103" t="s">
        <v>14</v>
      </c>
      <c r="H67" s="72"/>
      <c r="I67" s="70"/>
      <c r="J67" s="53"/>
      <c r="K67" s="13"/>
    </row>
    <row r="68" spans="2:11" ht="16.5" x14ac:dyDescent="0.3">
      <c r="B68" s="149" t="s">
        <v>130</v>
      </c>
      <c r="C68" s="150"/>
      <c r="D68" s="150"/>
      <c r="E68" s="151"/>
      <c r="F68" s="53"/>
      <c r="G68" s="104" t="s">
        <v>82</v>
      </c>
      <c r="H68" s="72"/>
      <c r="I68" s="70"/>
      <c r="J68" s="53"/>
      <c r="K68" s="3"/>
    </row>
    <row r="69" spans="2:11" ht="17.25" thickBot="1" x14ac:dyDescent="0.35">
      <c r="B69" s="87" t="s">
        <v>131</v>
      </c>
      <c r="C69" s="88"/>
      <c r="D69" s="89"/>
      <c r="E69" s="88"/>
      <c r="F69" s="53"/>
      <c r="G69" s="103" t="s">
        <v>83</v>
      </c>
      <c r="H69" s="72"/>
      <c r="I69" s="70"/>
      <c r="J69" s="53"/>
      <c r="K69" s="3"/>
    </row>
    <row r="70" spans="2:11" ht="16.5" x14ac:dyDescent="0.3">
      <c r="B70" s="83"/>
      <c r="C70" s="83"/>
      <c r="D70" s="75"/>
      <c r="E70" s="83"/>
      <c r="F70" s="53"/>
      <c r="G70" s="103" t="s">
        <v>13</v>
      </c>
      <c r="H70" s="72"/>
      <c r="I70" s="70"/>
      <c r="J70" s="53"/>
      <c r="K70" s="3"/>
    </row>
    <row r="71" spans="2:11" ht="16.5" x14ac:dyDescent="0.3">
      <c r="B71" s="105" t="s">
        <v>0</v>
      </c>
      <c r="C71" s="83"/>
      <c r="D71" s="83"/>
      <c r="E71" s="83"/>
      <c r="F71" s="106"/>
      <c r="G71" s="107"/>
      <c r="H71" s="70"/>
      <c r="I71" s="53"/>
      <c r="J71" s="108"/>
      <c r="K71" s="3"/>
    </row>
    <row r="72" spans="2:11" ht="16.5" x14ac:dyDescent="0.3">
      <c r="B72" s="109" t="s">
        <v>1</v>
      </c>
      <c r="C72" s="83"/>
      <c r="D72" s="83"/>
      <c r="E72" s="83"/>
      <c r="F72" s="53"/>
      <c r="G72" s="69"/>
      <c r="H72" s="70"/>
      <c r="I72" s="53"/>
      <c r="J72" s="110" t="s">
        <v>1</v>
      </c>
      <c r="K72" s="3"/>
    </row>
    <row r="73" spans="2:11" ht="16.5" x14ac:dyDescent="0.3">
      <c r="B73" s="94" t="s">
        <v>1</v>
      </c>
      <c r="C73" s="105"/>
      <c r="D73" s="105"/>
      <c r="E73" s="83" t="s">
        <v>1</v>
      </c>
      <c r="F73" s="108"/>
      <c r="G73" s="111"/>
      <c r="H73" s="112"/>
      <c r="I73" s="108"/>
      <c r="J73" s="113" t="s">
        <v>1</v>
      </c>
      <c r="K73" s="3"/>
    </row>
    <row r="74" spans="2:11" ht="15" x14ac:dyDescent="0.3">
      <c r="B74" s="94"/>
      <c r="C74" s="109"/>
      <c r="D74" s="109"/>
      <c r="E74" s="94"/>
      <c r="F74" s="108"/>
      <c r="G74" s="111"/>
      <c r="H74" s="112"/>
      <c r="I74" s="108"/>
      <c r="J74" s="114"/>
      <c r="K74" s="3"/>
    </row>
    <row r="75" spans="2:11" ht="15" x14ac:dyDescent="0.3">
      <c r="B75" s="105"/>
      <c r="C75" s="94"/>
      <c r="D75" s="94"/>
      <c r="E75" s="109" t="s">
        <v>1</v>
      </c>
      <c r="F75" s="86"/>
      <c r="G75" s="95"/>
      <c r="H75" s="96"/>
      <c r="I75" s="86"/>
      <c r="J75" s="114"/>
      <c r="K75" s="3"/>
    </row>
    <row r="76" spans="2:11" ht="15" x14ac:dyDescent="0.3">
      <c r="B76" s="94" t="s">
        <v>1</v>
      </c>
      <c r="C76" s="94"/>
      <c r="D76" s="94"/>
      <c r="E76" s="109" t="s">
        <v>1</v>
      </c>
      <c r="F76" s="86"/>
      <c r="G76" s="95"/>
      <c r="H76" s="96"/>
      <c r="I76" s="86"/>
      <c r="J76" s="110"/>
      <c r="K76" s="3"/>
    </row>
    <row r="77" spans="2:11" ht="15" x14ac:dyDescent="0.3">
      <c r="B77" s="24"/>
      <c r="C77" s="24"/>
      <c r="D77" s="24"/>
      <c r="E77" s="18" t="s">
        <v>1</v>
      </c>
      <c r="F77" s="20"/>
      <c r="G77" s="21"/>
      <c r="H77" s="15"/>
      <c r="I77" s="16"/>
      <c r="J77" s="22"/>
      <c r="K77" s="3"/>
    </row>
    <row r="78" spans="2:11" ht="15" x14ac:dyDescent="0.3">
      <c r="B78" s="18"/>
      <c r="C78" s="19"/>
      <c r="D78" s="19"/>
      <c r="E78" s="18" t="s">
        <v>1</v>
      </c>
      <c r="F78" s="22"/>
      <c r="G78" s="26"/>
      <c r="H78" s="29"/>
      <c r="I78" s="22"/>
      <c r="J78" s="23"/>
      <c r="K78" s="3"/>
    </row>
    <row r="79" spans="2:11" ht="15" x14ac:dyDescent="0.3">
      <c r="B79" s="19"/>
      <c r="C79" s="24"/>
      <c r="D79" s="24"/>
      <c r="E79" s="18"/>
      <c r="F79" s="20"/>
      <c r="G79" s="21"/>
      <c r="H79" s="15" t="s">
        <v>1</v>
      </c>
      <c r="I79" s="16" t="s">
        <v>1</v>
      </c>
      <c r="J79" s="23"/>
      <c r="K79" s="3"/>
    </row>
    <row r="80" spans="2:11" ht="15" x14ac:dyDescent="0.3">
      <c r="B80" s="19" t="s">
        <v>0</v>
      </c>
      <c r="C80" s="18"/>
      <c r="D80" s="18"/>
      <c r="E80" s="25"/>
      <c r="F80" s="16"/>
      <c r="G80" s="17"/>
      <c r="H80" s="15"/>
      <c r="I80" s="16"/>
      <c r="J80" s="23"/>
      <c r="K80" s="3"/>
    </row>
    <row r="81" spans="2:11" ht="15" x14ac:dyDescent="0.3">
      <c r="B81" s="19"/>
      <c r="C81" s="19"/>
      <c r="D81" s="19"/>
      <c r="E81" s="28"/>
      <c r="F81" s="16"/>
      <c r="G81" s="17"/>
      <c r="H81" s="15"/>
      <c r="I81" s="16"/>
      <c r="J81" s="23"/>
      <c r="K81" s="3"/>
    </row>
    <row r="82" spans="2:11" ht="15" x14ac:dyDescent="0.3">
      <c r="B82" s="19"/>
      <c r="C82" s="19"/>
      <c r="D82" s="19"/>
      <c r="E82" s="25"/>
      <c r="F82" s="20"/>
      <c r="G82" s="21"/>
      <c r="H82" s="15"/>
      <c r="I82" s="16"/>
      <c r="J82" s="23"/>
      <c r="K82" s="3"/>
    </row>
    <row r="83" spans="2:11" ht="15" x14ac:dyDescent="0.3">
      <c r="B83" s="18"/>
      <c r="C83" s="19"/>
      <c r="D83" s="19"/>
      <c r="E83" s="28"/>
      <c r="F83" s="16"/>
      <c r="G83" s="14"/>
      <c r="H83" s="15"/>
      <c r="I83" s="16"/>
      <c r="J83" s="27"/>
      <c r="K83" s="3"/>
    </row>
    <row r="84" spans="2:11" ht="15" x14ac:dyDescent="0.3">
      <c r="B84" s="18"/>
      <c r="C84" s="19"/>
      <c r="D84" s="19"/>
      <c r="E84" s="18"/>
      <c r="F84" s="16"/>
      <c r="G84" s="17"/>
      <c r="H84" s="15"/>
      <c r="I84" s="16"/>
      <c r="J84" s="23"/>
      <c r="K84" s="3"/>
    </row>
    <row r="85" spans="2:11" ht="15" x14ac:dyDescent="0.3">
      <c r="B85" s="19"/>
      <c r="C85" s="18"/>
      <c r="D85" s="18"/>
      <c r="E85" s="19"/>
      <c r="F85" s="16"/>
      <c r="G85" s="14"/>
      <c r="H85" s="15"/>
      <c r="I85" s="16"/>
      <c r="J85" s="23"/>
      <c r="K85" s="3"/>
    </row>
    <row r="86" spans="2:11" ht="15" x14ac:dyDescent="0.3">
      <c r="B86" s="19"/>
      <c r="C86" s="18"/>
      <c r="D86" s="18"/>
      <c r="E86" s="19"/>
      <c r="F86" s="16"/>
      <c r="G86" s="17"/>
      <c r="H86" s="15"/>
      <c r="I86" s="16"/>
      <c r="J86" s="23"/>
      <c r="K86" s="3"/>
    </row>
    <row r="87" spans="2:11" ht="15" x14ac:dyDescent="0.3">
      <c r="B87" s="19"/>
      <c r="C87" s="19"/>
      <c r="D87" s="19"/>
      <c r="E87" s="19"/>
      <c r="F87" s="20"/>
      <c r="G87" s="21"/>
      <c r="H87" s="15"/>
      <c r="I87" s="16"/>
      <c r="J87" s="23"/>
      <c r="K87" s="3"/>
    </row>
    <row r="88" spans="2:11" ht="15" x14ac:dyDescent="0.3">
      <c r="B88" s="19"/>
      <c r="C88" s="19"/>
      <c r="D88" s="19"/>
      <c r="E88" s="19"/>
      <c r="F88" s="20"/>
      <c r="G88" s="21"/>
      <c r="H88" s="15"/>
      <c r="I88" s="16"/>
      <c r="J88" s="20"/>
      <c r="K88" s="3"/>
    </row>
    <row r="89" spans="2:11" ht="15" x14ac:dyDescent="0.3">
      <c r="B89" s="19"/>
      <c r="C89" s="19"/>
      <c r="D89" s="19"/>
      <c r="E89" s="30"/>
      <c r="F89" s="16"/>
      <c r="G89" s="17"/>
      <c r="H89" s="15"/>
      <c r="I89" s="16"/>
      <c r="J89" s="23"/>
      <c r="K89" s="3"/>
    </row>
    <row r="90" spans="2:11" ht="16.5" x14ac:dyDescent="0.35">
      <c r="B90" s="4"/>
      <c r="C90" s="19"/>
      <c r="D90" s="19"/>
      <c r="E90" s="18"/>
      <c r="F90" s="16"/>
      <c r="G90" s="17"/>
      <c r="H90" s="15"/>
      <c r="I90" s="16"/>
      <c r="J90" s="11"/>
      <c r="K90" s="3"/>
    </row>
    <row r="91" spans="2:11" ht="15" x14ac:dyDescent="0.3">
      <c r="B91" s="3"/>
      <c r="C91" s="19"/>
      <c r="D91" s="19"/>
      <c r="E91" s="19"/>
      <c r="F91" s="16"/>
      <c r="G91" s="17"/>
      <c r="H91" s="15"/>
      <c r="I91" s="16"/>
      <c r="J91" s="11"/>
      <c r="K91" s="3"/>
    </row>
    <row r="92" spans="2:11" ht="16.5" x14ac:dyDescent="0.35">
      <c r="B92" s="3"/>
      <c r="C92" s="4"/>
      <c r="D92" s="4"/>
      <c r="E92" s="19"/>
      <c r="F92" s="5"/>
      <c r="G92" s="6"/>
      <c r="H92" s="9"/>
      <c r="I92" s="5"/>
      <c r="J92" s="5"/>
      <c r="K92" s="3"/>
    </row>
    <row r="93" spans="2:11" ht="16.5" x14ac:dyDescent="0.35">
      <c r="B93" s="3"/>
      <c r="C93" s="3"/>
      <c r="D93" s="3"/>
      <c r="E93" s="19"/>
      <c r="F93" s="7"/>
      <c r="G93" s="8"/>
      <c r="H93" s="9"/>
      <c r="I93" s="5"/>
      <c r="J93" s="5"/>
      <c r="K93" s="3"/>
    </row>
    <row r="94" spans="2:11" ht="16.5" x14ac:dyDescent="0.35">
      <c r="B94" s="3"/>
      <c r="C94" s="3"/>
      <c r="D94" s="3"/>
      <c r="E94" s="3"/>
      <c r="F94" s="7"/>
      <c r="G94" s="8"/>
      <c r="H94" s="9"/>
      <c r="I94" s="5"/>
      <c r="J94" s="5"/>
      <c r="K94" s="3"/>
    </row>
    <row r="95" spans="2:11" ht="15" x14ac:dyDescent="0.3">
      <c r="B95" s="3"/>
      <c r="C95" s="3"/>
      <c r="D95" s="3"/>
      <c r="E95" s="10"/>
      <c r="F95" s="5"/>
      <c r="G95" s="6"/>
      <c r="H95" s="9"/>
      <c r="I95" s="5"/>
      <c r="J95" s="5"/>
      <c r="K95" s="3"/>
    </row>
    <row r="96" spans="2:11" ht="16.5" x14ac:dyDescent="0.35">
      <c r="B96" s="3"/>
      <c r="C96" s="3"/>
      <c r="D96" s="3"/>
      <c r="E96" s="4"/>
      <c r="F96" s="5"/>
      <c r="G96" s="6"/>
      <c r="H96" s="9"/>
      <c r="I96" s="5"/>
      <c r="J96" s="5"/>
      <c r="K96" s="3"/>
    </row>
    <row r="97" spans="2:11" ht="15" x14ac:dyDescent="0.3">
      <c r="B97" s="3"/>
      <c r="C97" s="3"/>
      <c r="D97" s="3"/>
      <c r="E97" s="3"/>
      <c r="F97" s="5"/>
      <c r="G97" s="6"/>
      <c r="H97" s="9"/>
      <c r="I97" s="5"/>
      <c r="J97" s="5"/>
      <c r="K97" s="3"/>
    </row>
    <row r="98" spans="2:11" ht="15" x14ac:dyDescent="0.3">
      <c r="B98" s="3"/>
      <c r="C98" s="3"/>
      <c r="D98" s="3"/>
      <c r="E98" s="3"/>
      <c r="F98" s="5"/>
      <c r="G98" s="6"/>
      <c r="H98" s="9"/>
      <c r="I98" s="5"/>
      <c r="J98" s="5"/>
      <c r="K98" s="3"/>
    </row>
    <row r="99" spans="2:11" ht="15" x14ac:dyDescent="0.3">
      <c r="B99" s="3"/>
      <c r="C99" s="3"/>
      <c r="D99" s="3"/>
      <c r="E99" s="3"/>
      <c r="F99" s="5"/>
      <c r="G99" s="6"/>
      <c r="H99" s="9"/>
      <c r="I99" s="5"/>
      <c r="J99" s="5"/>
      <c r="K99" s="3"/>
    </row>
    <row r="100" spans="2:11" ht="15" x14ac:dyDescent="0.3">
      <c r="B100" s="3"/>
      <c r="C100" s="3"/>
      <c r="D100" s="3"/>
      <c r="E100" s="3"/>
      <c r="F100" s="5"/>
      <c r="G100" s="6"/>
      <c r="H100" s="9"/>
      <c r="I100" s="5"/>
      <c r="J100" s="5"/>
      <c r="K100" s="3"/>
    </row>
    <row r="101" spans="2:11" ht="15" x14ac:dyDescent="0.3">
      <c r="B101" s="3"/>
      <c r="C101" s="3"/>
      <c r="D101" s="3"/>
      <c r="E101" s="3"/>
      <c r="F101" s="5"/>
      <c r="G101" s="6"/>
      <c r="H101" s="9"/>
      <c r="I101" s="5"/>
      <c r="J101" s="5"/>
      <c r="K101" s="3"/>
    </row>
    <row r="102" spans="2:11" ht="15" x14ac:dyDescent="0.3">
      <c r="B102" s="3"/>
      <c r="C102" s="3"/>
      <c r="D102" s="3"/>
      <c r="E102" s="3"/>
      <c r="F102" s="5"/>
      <c r="G102" s="6"/>
      <c r="H102" s="9"/>
      <c r="I102" s="5"/>
      <c r="J102" s="5"/>
      <c r="K102" s="3"/>
    </row>
    <row r="103" spans="2:11" ht="15" x14ac:dyDescent="0.3">
      <c r="B103" s="3"/>
      <c r="C103" s="3"/>
      <c r="D103" s="3"/>
      <c r="E103" s="3"/>
      <c r="F103" s="5"/>
      <c r="G103" s="6"/>
      <c r="H103" s="9"/>
      <c r="I103" s="5"/>
      <c r="J103" s="5"/>
      <c r="K103" s="3"/>
    </row>
    <row r="104" spans="2:11" ht="15" x14ac:dyDescent="0.3">
      <c r="B104" s="3"/>
      <c r="C104" s="3"/>
      <c r="D104" s="3"/>
      <c r="E104" s="3"/>
      <c r="F104" s="5"/>
      <c r="G104" s="6"/>
      <c r="H104" s="9"/>
      <c r="I104" s="5"/>
      <c r="J104" s="5"/>
      <c r="K104" s="3"/>
    </row>
    <row r="105" spans="2:11" ht="15" x14ac:dyDescent="0.3">
      <c r="B105" s="3"/>
      <c r="C105" s="3"/>
      <c r="D105" s="3"/>
      <c r="E105" s="3"/>
      <c r="F105" s="5"/>
      <c r="G105" s="6"/>
      <c r="H105" s="9"/>
      <c r="I105" s="5"/>
      <c r="J105" s="5"/>
      <c r="K105" s="3"/>
    </row>
    <row r="106" spans="2:11" ht="15" x14ac:dyDescent="0.3">
      <c r="B106" s="3"/>
      <c r="C106" s="3"/>
      <c r="D106" s="3"/>
      <c r="E106" s="3"/>
      <c r="F106" s="5"/>
      <c r="G106" s="6"/>
      <c r="H106" s="9"/>
      <c r="I106" s="5"/>
      <c r="J106" s="5"/>
      <c r="K106" s="3"/>
    </row>
    <row r="107" spans="2:11" ht="15" x14ac:dyDescent="0.3">
      <c r="B107" s="3"/>
      <c r="C107" s="3"/>
      <c r="D107" s="3"/>
      <c r="E107" s="3"/>
      <c r="F107" s="5"/>
      <c r="G107" s="6"/>
      <c r="H107" s="9"/>
      <c r="I107" s="5"/>
      <c r="J107" s="5"/>
      <c r="K107" s="3"/>
    </row>
    <row r="108" spans="2:11" ht="15" x14ac:dyDescent="0.3">
      <c r="B108" s="3"/>
      <c r="C108" s="3"/>
      <c r="D108" s="3"/>
      <c r="E108" s="3"/>
      <c r="F108" s="5"/>
      <c r="G108" s="6"/>
      <c r="H108" s="9"/>
      <c r="I108" s="5"/>
      <c r="J108" s="5"/>
      <c r="K108" s="3"/>
    </row>
    <row r="109" spans="2:11" ht="15" x14ac:dyDescent="0.3">
      <c r="B109" s="3"/>
      <c r="C109" s="3"/>
      <c r="D109" s="3"/>
      <c r="E109" s="3"/>
      <c r="F109" s="5"/>
      <c r="G109" s="6"/>
      <c r="H109" s="9"/>
      <c r="I109" s="5"/>
      <c r="J109" s="5"/>
      <c r="K109" s="3"/>
    </row>
    <row r="110" spans="2:11" ht="15" x14ac:dyDescent="0.3">
      <c r="B110" s="3"/>
      <c r="C110" s="3"/>
      <c r="D110" s="3"/>
      <c r="E110" s="3"/>
      <c r="F110" s="5"/>
      <c r="G110" s="6"/>
      <c r="H110" s="9"/>
      <c r="I110" s="5"/>
      <c r="J110" s="5"/>
      <c r="K110" s="3"/>
    </row>
    <row r="111" spans="2:11" ht="15" x14ac:dyDescent="0.3">
      <c r="B111" s="3"/>
      <c r="C111" s="3"/>
      <c r="D111" s="3"/>
      <c r="E111" s="3"/>
      <c r="F111" s="5"/>
      <c r="G111" s="6"/>
      <c r="H111" s="9"/>
      <c r="I111" s="5"/>
      <c r="J111" s="5"/>
      <c r="K111" s="3"/>
    </row>
    <row r="112" spans="2:11" ht="15" x14ac:dyDescent="0.3">
      <c r="B112" s="3"/>
      <c r="C112" s="3"/>
      <c r="D112" s="3"/>
      <c r="E112" s="3"/>
      <c r="F112" s="5"/>
      <c r="G112" s="6"/>
      <c r="H112" s="9"/>
      <c r="I112" s="5"/>
      <c r="J112" s="5"/>
      <c r="K112" s="3"/>
    </row>
    <row r="113" spans="2:11" ht="15" x14ac:dyDescent="0.3">
      <c r="B113" s="3"/>
      <c r="C113" s="3"/>
      <c r="D113" s="3"/>
      <c r="E113" s="3"/>
      <c r="F113" s="5"/>
      <c r="G113" s="6"/>
      <c r="H113" s="9"/>
      <c r="I113" s="5"/>
      <c r="J113" s="5"/>
      <c r="K113" s="3"/>
    </row>
    <row r="114" spans="2:11" ht="15" x14ac:dyDescent="0.3">
      <c r="B114" s="3"/>
      <c r="C114" s="3"/>
      <c r="D114" s="3"/>
      <c r="E114" s="3"/>
      <c r="F114" s="5"/>
      <c r="G114" s="6"/>
      <c r="H114" s="9"/>
      <c r="I114" s="5"/>
      <c r="J114" s="5"/>
      <c r="K114" s="3"/>
    </row>
    <row r="115" spans="2:11" ht="15" x14ac:dyDescent="0.3">
      <c r="B115" s="3"/>
      <c r="C115" s="3"/>
      <c r="D115" s="3"/>
      <c r="E115" s="3"/>
      <c r="F115" s="5"/>
      <c r="G115" s="6"/>
      <c r="H115" s="9"/>
      <c r="I115" s="5"/>
      <c r="J115" s="5"/>
      <c r="K115" s="3"/>
    </row>
    <row r="116" spans="2:11" ht="15" x14ac:dyDescent="0.3">
      <c r="B116" s="3"/>
      <c r="C116" s="3"/>
      <c r="D116" s="3"/>
      <c r="E116" s="3"/>
      <c r="F116" s="5"/>
      <c r="G116" s="6"/>
      <c r="H116" s="9"/>
      <c r="I116" s="5"/>
      <c r="J116" s="5"/>
      <c r="K116" s="3"/>
    </row>
    <row r="117" spans="2:11" ht="15" x14ac:dyDescent="0.3">
      <c r="B117" s="3"/>
      <c r="C117" s="3"/>
      <c r="D117" s="3"/>
      <c r="E117" s="3"/>
      <c r="F117" s="5"/>
      <c r="G117" s="6"/>
      <c r="H117" s="9"/>
      <c r="I117" s="5"/>
      <c r="J117" s="5"/>
      <c r="K117" s="3"/>
    </row>
    <row r="118" spans="2:11" ht="15" x14ac:dyDescent="0.3">
      <c r="B118" s="3"/>
      <c r="C118" s="3"/>
      <c r="D118" s="3"/>
      <c r="E118" s="3"/>
      <c r="F118" s="5"/>
      <c r="G118" s="6"/>
      <c r="H118" s="9"/>
      <c r="I118" s="5"/>
      <c r="J118" s="5"/>
      <c r="K118" s="3"/>
    </row>
    <row r="119" spans="2:11" ht="15" x14ac:dyDescent="0.3">
      <c r="B119" s="3"/>
      <c r="C119" s="3"/>
      <c r="D119" s="3"/>
      <c r="E119" s="3"/>
      <c r="F119" s="5"/>
      <c r="G119" s="6"/>
      <c r="H119" s="9"/>
      <c r="I119" s="5"/>
      <c r="J119" s="5"/>
      <c r="K119" s="3"/>
    </row>
    <row r="120" spans="2:11" ht="15" x14ac:dyDescent="0.3">
      <c r="B120" s="3"/>
      <c r="C120" s="3"/>
      <c r="D120" s="3"/>
      <c r="E120" s="3"/>
      <c r="F120" s="5"/>
      <c r="G120" s="6"/>
      <c r="H120" s="9"/>
      <c r="I120" s="5"/>
      <c r="J120" s="5"/>
      <c r="K120" s="3"/>
    </row>
    <row r="121" spans="2:11" ht="15" x14ac:dyDescent="0.3">
      <c r="B121" s="3"/>
      <c r="C121" s="3"/>
      <c r="D121" s="3"/>
      <c r="E121" s="3"/>
      <c r="F121" s="5"/>
      <c r="G121" s="6"/>
      <c r="H121" s="9"/>
      <c r="I121" s="5"/>
      <c r="J121" s="5"/>
      <c r="K121" s="3"/>
    </row>
    <row r="122" spans="2:11" ht="15" x14ac:dyDescent="0.3">
      <c r="B122" s="3"/>
      <c r="C122" s="3"/>
      <c r="D122" s="3"/>
      <c r="E122" s="3"/>
      <c r="F122" s="5"/>
      <c r="G122" s="6"/>
      <c r="H122" s="9"/>
      <c r="I122" s="5"/>
      <c r="J122" s="5"/>
      <c r="K122" s="3"/>
    </row>
    <row r="123" spans="2:11" ht="15" x14ac:dyDescent="0.3">
      <c r="B123" s="3"/>
      <c r="C123" s="3"/>
      <c r="D123" s="3"/>
      <c r="E123" s="3"/>
      <c r="F123" s="5"/>
      <c r="G123" s="6"/>
      <c r="H123" s="9"/>
      <c r="I123" s="5"/>
      <c r="J123" s="5"/>
      <c r="K123" s="3"/>
    </row>
    <row r="124" spans="2:11" ht="15" x14ac:dyDescent="0.3">
      <c r="B124" s="3"/>
      <c r="C124" s="3"/>
      <c r="D124" s="3"/>
      <c r="E124" s="3"/>
      <c r="F124" s="5"/>
      <c r="G124" s="6"/>
      <c r="H124" s="9"/>
      <c r="I124" s="5"/>
      <c r="J124" s="5"/>
      <c r="K124" s="3"/>
    </row>
    <row r="125" spans="2:11" ht="15" x14ac:dyDescent="0.3">
      <c r="B125" s="3"/>
      <c r="C125" s="3"/>
      <c r="D125" s="3"/>
      <c r="E125" s="3"/>
      <c r="F125" s="5"/>
      <c r="G125" s="6"/>
      <c r="H125" s="9"/>
      <c r="I125" s="5"/>
      <c r="J125" s="5"/>
      <c r="K125" s="3"/>
    </row>
    <row r="126" spans="2:11" ht="15" x14ac:dyDescent="0.3">
      <c r="B126" s="3"/>
      <c r="C126" s="3"/>
      <c r="D126" s="3"/>
      <c r="E126" s="3"/>
      <c r="F126" s="5"/>
      <c r="G126" s="6"/>
      <c r="H126" s="9"/>
      <c r="I126" s="5"/>
      <c r="J126" s="5"/>
      <c r="K126" s="3"/>
    </row>
    <row r="127" spans="2:11" ht="15" x14ac:dyDescent="0.3">
      <c r="B127" s="3"/>
      <c r="C127" s="3"/>
      <c r="D127" s="3"/>
      <c r="E127" s="3"/>
      <c r="F127" s="5"/>
      <c r="G127" s="6"/>
      <c r="H127" s="9"/>
      <c r="I127" s="5"/>
      <c r="J127" s="5"/>
      <c r="K127" s="3"/>
    </row>
    <row r="128" spans="2:11" ht="15" x14ac:dyDescent="0.3">
      <c r="B128" s="3"/>
      <c r="C128" s="3"/>
      <c r="D128" s="3"/>
      <c r="E128" s="3"/>
      <c r="F128" s="5"/>
      <c r="G128" s="6"/>
      <c r="H128" s="9"/>
      <c r="I128" s="5"/>
      <c r="J128" s="5"/>
      <c r="K128" s="3"/>
    </row>
    <row r="129" spans="2:11" ht="15" x14ac:dyDescent="0.3">
      <c r="B129" s="3"/>
      <c r="C129" s="3"/>
      <c r="D129" s="3"/>
      <c r="E129" s="3"/>
      <c r="F129" s="5"/>
      <c r="G129" s="6"/>
      <c r="H129" s="9"/>
      <c r="I129" s="5"/>
      <c r="J129" s="5"/>
      <c r="K129" s="3"/>
    </row>
    <row r="130" spans="2:11" ht="15" x14ac:dyDescent="0.3">
      <c r="B130" s="3"/>
      <c r="C130" s="3"/>
      <c r="D130" s="3"/>
      <c r="E130" s="3"/>
      <c r="F130" s="5"/>
      <c r="G130" s="6"/>
      <c r="H130" s="9"/>
      <c r="I130" s="5"/>
      <c r="J130" s="5"/>
      <c r="K130" s="3"/>
    </row>
    <row r="131" spans="2:11" ht="15" x14ac:dyDescent="0.3">
      <c r="B131" s="3"/>
      <c r="C131" s="3"/>
      <c r="D131" s="3"/>
      <c r="E131" s="3"/>
      <c r="F131" s="5"/>
      <c r="G131" s="6"/>
      <c r="H131" s="9"/>
      <c r="I131" s="5"/>
      <c r="J131" s="5"/>
      <c r="K131" s="3"/>
    </row>
    <row r="132" spans="2:11" ht="15" x14ac:dyDescent="0.3">
      <c r="B132" s="3"/>
      <c r="C132" s="3"/>
      <c r="D132" s="3"/>
      <c r="E132" s="3"/>
      <c r="F132" s="5"/>
      <c r="G132" s="6"/>
      <c r="H132" s="9"/>
      <c r="I132" s="5"/>
      <c r="J132" s="5"/>
      <c r="K132" s="3"/>
    </row>
    <row r="133" spans="2:11" ht="15" x14ac:dyDescent="0.3">
      <c r="B133" s="3"/>
      <c r="C133" s="3"/>
      <c r="D133" s="3"/>
      <c r="E133" s="3"/>
      <c r="F133" s="5"/>
      <c r="G133" s="6"/>
      <c r="H133" s="9"/>
      <c r="I133" s="5"/>
      <c r="J133" s="5"/>
      <c r="K133" s="3"/>
    </row>
    <row r="134" spans="2:11" ht="15" x14ac:dyDescent="0.3">
      <c r="B134" s="3"/>
      <c r="C134" s="3"/>
      <c r="D134" s="3"/>
      <c r="E134" s="3"/>
      <c r="F134" s="5"/>
      <c r="G134" s="6"/>
      <c r="H134" s="9"/>
      <c r="I134" s="5"/>
      <c r="J134" s="5"/>
      <c r="K134" s="3"/>
    </row>
    <row r="135" spans="2:11" ht="15" x14ac:dyDescent="0.3">
      <c r="B135" s="3"/>
      <c r="C135" s="3"/>
      <c r="D135" s="3"/>
      <c r="E135" s="3"/>
      <c r="F135" s="5"/>
      <c r="G135" s="6"/>
      <c r="H135" s="9"/>
      <c r="I135" s="5"/>
      <c r="J135" s="5"/>
      <c r="K135" s="3"/>
    </row>
    <row r="136" spans="2:11" ht="15" x14ac:dyDescent="0.3">
      <c r="B136" s="3"/>
      <c r="C136" s="3"/>
      <c r="D136" s="3"/>
      <c r="E136" s="3"/>
      <c r="F136" s="5"/>
      <c r="G136" s="6"/>
      <c r="H136" s="9"/>
      <c r="I136" s="5"/>
      <c r="J136" s="5"/>
      <c r="K136" s="3"/>
    </row>
    <row r="137" spans="2:11" ht="15" x14ac:dyDescent="0.3">
      <c r="B137" s="3"/>
      <c r="C137" s="3"/>
      <c r="D137" s="3"/>
      <c r="E137" s="3"/>
      <c r="F137" s="5"/>
      <c r="G137" s="6"/>
      <c r="H137" s="9"/>
      <c r="I137" s="5"/>
      <c r="J137" s="5"/>
      <c r="K137" s="3"/>
    </row>
    <row r="138" spans="2:11" ht="15" x14ac:dyDescent="0.3">
      <c r="B138" s="3"/>
      <c r="C138" s="3"/>
      <c r="D138" s="3"/>
      <c r="E138" s="3"/>
      <c r="F138" s="5"/>
      <c r="G138" s="6"/>
      <c r="H138" s="9"/>
      <c r="I138" s="5"/>
      <c r="J138" s="5"/>
      <c r="K138" s="3"/>
    </row>
    <row r="139" spans="2:11" ht="15" x14ac:dyDescent="0.3">
      <c r="B139" s="3"/>
      <c r="C139" s="3"/>
      <c r="D139" s="3"/>
      <c r="E139" s="3"/>
      <c r="F139" s="5"/>
      <c r="G139" s="6"/>
      <c r="H139" s="9"/>
      <c r="I139" s="5"/>
      <c r="J139" s="5"/>
      <c r="K139" s="3"/>
    </row>
    <row r="140" spans="2:11" ht="15" x14ac:dyDescent="0.3">
      <c r="B140" s="3"/>
      <c r="C140" s="3"/>
      <c r="D140" s="3"/>
      <c r="E140" s="3"/>
      <c r="F140" s="5"/>
      <c r="G140" s="6"/>
      <c r="H140" s="9"/>
      <c r="I140" s="5"/>
      <c r="J140" s="5"/>
      <c r="K140" s="3"/>
    </row>
    <row r="141" spans="2:11" ht="15" x14ac:dyDescent="0.3">
      <c r="B141" s="3"/>
      <c r="C141" s="3"/>
      <c r="D141" s="3"/>
      <c r="E141" s="3"/>
      <c r="F141" s="5"/>
      <c r="G141" s="6"/>
      <c r="H141" s="9"/>
      <c r="I141" s="5"/>
      <c r="J141" s="5"/>
      <c r="K141" s="3"/>
    </row>
    <row r="142" spans="2:11" ht="15" x14ac:dyDescent="0.3">
      <c r="B142" s="3"/>
      <c r="C142" s="3"/>
      <c r="D142" s="3"/>
      <c r="E142" s="3"/>
      <c r="F142" s="5"/>
      <c r="G142" s="6"/>
      <c r="H142" s="9"/>
      <c r="I142" s="5"/>
      <c r="J142" s="5"/>
      <c r="K142" s="3"/>
    </row>
    <row r="143" spans="2:11" ht="15" x14ac:dyDescent="0.3">
      <c r="B143" s="3"/>
      <c r="C143" s="3"/>
      <c r="D143" s="3"/>
      <c r="E143" s="3"/>
      <c r="F143" s="5"/>
      <c r="G143" s="6"/>
      <c r="H143" s="9"/>
      <c r="I143" s="5"/>
      <c r="J143" s="5"/>
      <c r="K143" s="3"/>
    </row>
    <row r="144" spans="2:11" ht="15" x14ac:dyDescent="0.3">
      <c r="B144" s="3"/>
      <c r="C144" s="3"/>
      <c r="D144" s="3"/>
      <c r="E144" s="3"/>
      <c r="F144" s="5"/>
      <c r="G144" s="6"/>
      <c r="H144" s="9"/>
      <c r="I144" s="5"/>
      <c r="J144" s="5"/>
      <c r="K144" s="3"/>
    </row>
    <row r="145" spans="2:11" ht="15" x14ac:dyDescent="0.3">
      <c r="B145" s="3"/>
      <c r="C145" s="3"/>
      <c r="D145" s="3"/>
      <c r="E145" s="3"/>
      <c r="F145" s="5"/>
      <c r="G145" s="6"/>
      <c r="H145" s="9"/>
      <c r="I145" s="5"/>
      <c r="J145" s="5"/>
      <c r="K145" s="3"/>
    </row>
    <row r="146" spans="2:11" ht="15" x14ac:dyDescent="0.3">
      <c r="B146" s="3"/>
      <c r="C146" s="3"/>
      <c r="D146" s="3"/>
      <c r="E146" s="3"/>
      <c r="F146" s="5"/>
      <c r="G146" s="6"/>
      <c r="H146" s="9"/>
      <c r="I146" s="5"/>
      <c r="J146" s="5"/>
      <c r="K146" s="3"/>
    </row>
    <row r="147" spans="2:11" ht="15" x14ac:dyDescent="0.3">
      <c r="B147" s="3"/>
      <c r="C147" s="3"/>
      <c r="D147" s="3"/>
      <c r="E147" s="3"/>
      <c r="F147" s="5"/>
      <c r="G147" s="6"/>
      <c r="H147" s="9"/>
      <c r="I147" s="5"/>
      <c r="J147" s="5"/>
      <c r="K147" s="3"/>
    </row>
    <row r="148" spans="2:11" ht="15" x14ac:dyDescent="0.3">
      <c r="B148" s="3"/>
      <c r="C148" s="3"/>
      <c r="D148" s="3"/>
      <c r="E148" s="3"/>
      <c r="F148" s="5"/>
      <c r="G148" s="6"/>
      <c r="H148" s="9"/>
      <c r="I148" s="5"/>
      <c r="J148" s="5"/>
      <c r="K148" s="3"/>
    </row>
    <row r="149" spans="2:11" ht="15" x14ac:dyDescent="0.3">
      <c r="B149" s="3"/>
      <c r="C149" s="3"/>
      <c r="D149" s="3"/>
      <c r="E149" s="3"/>
      <c r="F149" s="5"/>
      <c r="G149" s="6"/>
      <c r="H149" s="9"/>
      <c r="I149" s="5"/>
      <c r="J149" s="5"/>
      <c r="K149" s="3"/>
    </row>
    <row r="150" spans="2:11" ht="15" x14ac:dyDescent="0.3">
      <c r="B150" s="3"/>
      <c r="C150" s="3"/>
      <c r="D150" s="3"/>
      <c r="E150" s="3"/>
      <c r="F150" s="5"/>
      <c r="G150" s="6"/>
      <c r="H150" s="9"/>
      <c r="I150" s="5"/>
      <c r="J150" s="5"/>
      <c r="K150" s="3"/>
    </row>
    <row r="151" spans="2:11" ht="15" x14ac:dyDescent="0.3">
      <c r="B151" s="3"/>
      <c r="C151" s="3"/>
      <c r="D151" s="3"/>
      <c r="E151" s="3"/>
      <c r="F151" s="5"/>
      <c r="G151" s="6"/>
      <c r="H151" s="9"/>
      <c r="I151" s="5"/>
      <c r="J151" s="5"/>
      <c r="K151" s="3"/>
    </row>
    <row r="152" spans="2:11" ht="15" x14ac:dyDescent="0.3">
      <c r="B152" s="3"/>
      <c r="C152" s="3"/>
      <c r="D152" s="3"/>
      <c r="E152" s="3"/>
      <c r="F152" s="5"/>
      <c r="G152" s="6"/>
      <c r="H152" s="9"/>
      <c r="I152" s="5"/>
      <c r="J152" s="5"/>
      <c r="K152" s="3"/>
    </row>
    <row r="153" spans="2:11" ht="15" x14ac:dyDescent="0.3">
      <c r="B153" s="3"/>
      <c r="C153" s="3"/>
      <c r="D153" s="3"/>
      <c r="E153" s="3"/>
      <c r="F153" s="5"/>
      <c r="G153" s="6"/>
      <c r="H153" s="9"/>
      <c r="I153" s="5"/>
      <c r="J153" s="5"/>
      <c r="K153" s="3"/>
    </row>
    <row r="154" spans="2:11" ht="15" x14ac:dyDescent="0.3">
      <c r="B154" s="3"/>
      <c r="C154" s="3"/>
      <c r="D154" s="3"/>
      <c r="E154" s="3"/>
      <c r="F154" s="5"/>
      <c r="G154" s="6"/>
      <c r="H154" s="9"/>
      <c r="I154" s="5"/>
      <c r="J154" s="5"/>
      <c r="K154" s="3"/>
    </row>
    <row r="155" spans="2:11" ht="15" x14ac:dyDescent="0.3">
      <c r="B155" s="3"/>
      <c r="C155" s="3"/>
      <c r="D155" s="3"/>
      <c r="E155" s="3"/>
      <c r="F155" s="5"/>
      <c r="G155" s="6"/>
      <c r="H155" s="9"/>
      <c r="I155" s="5"/>
      <c r="J155" s="5"/>
      <c r="K155" s="3"/>
    </row>
    <row r="156" spans="2:11" ht="15" x14ac:dyDescent="0.3">
      <c r="B156" s="3"/>
      <c r="C156" s="3"/>
      <c r="D156" s="3"/>
      <c r="E156" s="3"/>
      <c r="F156" s="5"/>
      <c r="G156" s="6"/>
      <c r="H156" s="9"/>
      <c r="I156" s="5"/>
      <c r="J156" s="5"/>
      <c r="K156" s="3"/>
    </row>
    <row r="157" spans="2:11" ht="15" x14ac:dyDescent="0.3">
      <c r="B157" s="3"/>
      <c r="C157" s="3"/>
      <c r="D157" s="3"/>
      <c r="E157" s="3"/>
      <c r="F157" s="5"/>
      <c r="G157" s="6"/>
      <c r="H157" s="9"/>
      <c r="I157" s="5"/>
      <c r="J157" s="5"/>
      <c r="K157" s="3"/>
    </row>
    <row r="158" spans="2:11" ht="15" x14ac:dyDescent="0.3">
      <c r="B158" s="3"/>
      <c r="C158" s="3"/>
      <c r="D158" s="3"/>
      <c r="E158" s="3"/>
      <c r="F158" s="5"/>
      <c r="G158" s="6"/>
      <c r="H158" s="9"/>
      <c r="I158" s="5"/>
      <c r="J158" s="5"/>
      <c r="K158" s="3"/>
    </row>
    <row r="159" spans="2:11" ht="15" x14ac:dyDescent="0.3">
      <c r="B159" s="3"/>
      <c r="C159" s="3"/>
      <c r="D159" s="3"/>
      <c r="E159" s="3"/>
      <c r="F159" s="5"/>
      <c r="G159" s="6"/>
      <c r="H159" s="9"/>
      <c r="I159" s="5"/>
      <c r="J159" s="5"/>
      <c r="K159" s="3"/>
    </row>
    <row r="160" spans="2:11" ht="15" x14ac:dyDescent="0.3">
      <c r="B160" s="3"/>
      <c r="C160" s="3"/>
      <c r="D160" s="3"/>
      <c r="E160" s="3"/>
      <c r="F160" s="5"/>
      <c r="G160" s="6"/>
      <c r="H160" s="9"/>
      <c r="I160" s="5"/>
      <c r="J160" s="5"/>
      <c r="K160" s="3"/>
    </row>
    <row r="161" spans="2:11" ht="15" x14ac:dyDescent="0.3">
      <c r="B161" s="3"/>
      <c r="C161" s="3"/>
      <c r="D161" s="3"/>
      <c r="E161" s="3"/>
      <c r="F161" s="5"/>
      <c r="G161" s="6"/>
      <c r="H161" s="9"/>
      <c r="I161" s="5"/>
      <c r="J161" s="5"/>
      <c r="K161" s="3"/>
    </row>
    <row r="162" spans="2:11" ht="15" x14ac:dyDescent="0.3">
      <c r="B162" s="3"/>
      <c r="C162" s="3"/>
      <c r="D162" s="3"/>
      <c r="E162" s="3"/>
      <c r="F162" s="5"/>
      <c r="G162" s="6"/>
      <c r="H162" s="9"/>
      <c r="I162" s="5"/>
      <c r="J162" s="5"/>
      <c r="K162" s="3"/>
    </row>
    <row r="163" spans="2:11" ht="15" x14ac:dyDescent="0.3">
      <c r="B163" s="3"/>
      <c r="C163" s="3"/>
      <c r="D163" s="3"/>
      <c r="E163" s="3"/>
      <c r="F163" s="5"/>
      <c r="G163" s="6"/>
      <c r="H163" s="9"/>
      <c r="I163" s="5"/>
      <c r="J163" s="5"/>
      <c r="K163" s="3"/>
    </row>
    <row r="164" spans="2:11" ht="15" x14ac:dyDescent="0.3">
      <c r="B164" s="3"/>
      <c r="C164" s="3"/>
      <c r="D164" s="3"/>
      <c r="E164" s="3"/>
      <c r="F164" s="5"/>
      <c r="G164" s="6"/>
      <c r="H164" s="9"/>
      <c r="I164" s="5"/>
      <c r="J164" s="5"/>
      <c r="K164" s="3"/>
    </row>
    <row r="165" spans="2:11" ht="15" x14ac:dyDescent="0.3">
      <c r="B165" s="3"/>
      <c r="C165" s="3"/>
      <c r="D165" s="3"/>
      <c r="E165" s="3"/>
      <c r="F165" s="5"/>
      <c r="G165" s="6"/>
      <c r="H165" s="9"/>
      <c r="I165" s="5"/>
      <c r="J165" s="5"/>
      <c r="K165" s="3"/>
    </row>
    <row r="166" spans="2:11" ht="15" x14ac:dyDescent="0.3">
      <c r="B166" s="3"/>
      <c r="C166" s="3"/>
      <c r="D166" s="3"/>
      <c r="E166" s="3"/>
      <c r="F166" s="5"/>
      <c r="G166" s="6"/>
      <c r="H166" s="9"/>
      <c r="I166" s="5"/>
      <c r="J166" s="5"/>
      <c r="K166" s="3"/>
    </row>
    <row r="167" spans="2:11" ht="15" x14ac:dyDescent="0.3">
      <c r="B167" s="3"/>
      <c r="C167" s="3"/>
      <c r="D167" s="3"/>
      <c r="E167" s="3"/>
      <c r="F167" s="5"/>
      <c r="G167" s="6"/>
      <c r="H167" s="9"/>
      <c r="I167" s="5"/>
      <c r="J167" s="5"/>
      <c r="K167" s="3"/>
    </row>
    <row r="168" spans="2:11" ht="15" x14ac:dyDescent="0.3">
      <c r="B168" s="3"/>
      <c r="C168" s="3"/>
      <c r="D168" s="3"/>
      <c r="E168" s="3"/>
      <c r="F168" s="5"/>
      <c r="G168" s="6"/>
      <c r="H168" s="9"/>
      <c r="I168" s="5"/>
      <c r="J168" s="5"/>
      <c r="K168" s="3"/>
    </row>
    <row r="169" spans="2:11" ht="15" x14ac:dyDescent="0.3">
      <c r="B169" s="3"/>
      <c r="C169" s="3"/>
      <c r="D169" s="3"/>
      <c r="E169" s="3"/>
      <c r="F169" s="5"/>
      <c r="G169" s="6"/>
      <c r="H169" s="9"/>
      <c r="I169" s="5"/>
      <c r="J169" s="5"/>
      <c r="K169" s="3"/>
    </row>
    <row r="170" spans="2:11" ht="15" x14ac:dyDescent="0.3">
      <c r="B170" s="3"/>
      <c r="C170" s="3"/>
      <c r="D170" s="3"/>
      <c r="E170" s="3"/>
      <c r="F170" s="5"/>
      <c r="G170" s="6"/>
      <c r="H170" s="9"/>
      <c r="I170" s="5"/>
      <c r="J170" s="5"/>
      <c r="K170" s="3"/>
    </row>
    <row r="171" spans="2:11" ht="15" x14ac:dyDescent="0.3">
      <c r="B171" s="3"/>
      <c r="C171" s="3"/>
      <c r="D171" s="3"/>
      <c r="E171" s="3"/>
      <c r="F171" s="5"/>
      <c r="G171" s="6"/>
      <c r="H171" s="9"/>
      <c r="I171" s="5"/>
      <c r="J171" s="5"/>
      <c r="K171" s="3"/>
    </row>
    <row r="172" spans="2:11" ht="15" x14ac:dyDescent="0.3">
      <c r="B172" s="3"/>
      <c r="C172" s="3"/>
      <c r="D172" s="3"/>
      <c r="E172" s="3"/>
      <c r="F172" s="5"/>
      <c r="G172" s="6"/>
      <c r="H172" s="9"/>
      <c r="I172" s="5"/>
      <c r="J172" s="5"/>
      <c r="K172" s="3"/>
    </row>
    <row r="173" spans="2:11" ht="15" x14ac:dyDescent="0.3">
      <c r="B173" s="3"/>
      <c r="C173" s="3"/>
      <c r="D173" s="3"/>
      <c r="E173" s="3"/>
      <c r="F173" s="5"/>
      <c r="G173" s="6"/>
      <c r="H173" s="9"/>
      <c r="I173" s="5"/>
      <c r="J173" s="5"/>
      <c r="K173" s="3"/>
    </row>
    <row r="174" spans="2:11" ht="15" x14ac:dyDescent="0.3">
      <c r="B174" s="3"/>
      <c r="C174" s="3"/>
      <c r="D174" s="3"/>
      <c r="E174" s="3"/>
      <c r="F174" s="5"/>
      <c r="G174" s="6"/>
      <c r="H174" s="9"/>
      <c r="I174" s="5"/>
      <c r="J174" s="5"/>
      <c r="K174" s="3"/>
    </row>
    <row r="175" spans="2:11" ht="15" x14ac:dyDescent="0.3">
      <c r="B175" s="3"/>
      <c r="C175" s="3"/>
      <c r="D175" s="3"/>
      <c r="E175" s="3"/>
      <c r="F175" s="5"/>
      <c r="G175" s="6"/>
      <c r="H175" s="9"/>
      <c r="I175" s="5"/>
      <c r="J175" s="5"/>
      <c r="K175" s="3"/>
    </row>
    <row r="176" spans="2:11" ht="15" x14ac:dyDescent="0.3">
      <c r="B176" s="3"/>
      <c r="C176" s="3"/>
      <c r="D176" s="3"/>
      <c r="E176" s="3"/>
      <c r="F176" s="5"/>
      <c r="G176" s="6"/>
      <c r="H176" s="9"/>
      <c r="I176" s="5"/>
      <c r="J176" s="5"/>
      <c r="K176" s="3"/>
    </row>
    <row r="177" spans="2:11" ht="15" x14ac:dyDescent="0.3">
      <c r="B177" s="3"/>
      <c r="C177" s="3"/>
      <c r="D177" s="3"/>
      <c r="E177" s="3"/>
      <c r="F177" s="5"/>
      <c r="G177" s="6"/>
      <c r="H177" s="9"/>
      <c r="I177" s="5"/>
      <c r="J177" s="5"/>
      <c r="K177" s="3"/>
    </row>
    <row r="178" spans="2:11" ht="15" x14ac:dyDescent="0.3">
      <c r="B178" s="3"/>
      <c r="C178" s="3"/>
      <c r="D178" s="3"/>
      <c r="E178" s="3"/>
      <c r="F178" s="5"/>
      <c r="G178" s="6"/>
      <c r="H178" s="9"/>
      <c r="I178" s="5"/>
      <c r="J178" s="5"/>
      <c r="K178" s="3"/>
    </row>
    <row r="179" spans="2:11" ht="15" x14ac:dyDescent="0.3">
      <c r="B179" s="3"/>
      <c r="C179" s="3"/>
      <c r="D179" s="3"/>
      <c r="E179" s="3"/>
      <c r="F179" s="5"/>
      <c r="G179" s="6"/>
      <c r="H179" s="9"/>
      <c r="I179" s="5"/>
      <c r="J179" s="5"/>
      <c r="K179" s="3"/>
    </row>
    <row r="180" spans="2:11" ht="15" x14ac:dyDescent="0.3">
      <c r="B180" s="3"/>
      <c r="C180" s="3"/>
      <c r="D180" s="3"/>
      <c r="E180" s="3"/>
      <c r="F180" s="5"/>
      <c r="G180" s="6"/>
      <c r="H180" s="9"/>
      <c r="I180" s="5"/>
      <c r="J180" s="5"/>
      <c r="K180" s="3"/>
    </row>
    <row r="181" spans="2:11" ht="15" x14ac:dyDescent="0.3">
      <c r="B181" s="3"/>
      <c r="C181" s="3"/>
      <c r="D181" s="3"/>
      <c r="E181" s="3"/>
      <c r="F181" s="5"/>
      <c r="G181" s="6"/>
      <c r="H181" s="9"/>
      <c r="I181" s="5"/>
      <c r="J181" s="5"/>
      <c r="K181" s="3"/>
    </row>
    <row r="182" spans="2:11" ht="15" x14ac:dyDescent="0.3">
      <c r="B182" s="3"/>
      <c r="C182" s="3"/>
      <c r="D182" s="3"/>
      <c r="E182" s="3"/>
      <c r="F182" s="5"/>
      <c r="G182" s="6"/>
      <c r="H182" s="9"/>
      <c r="I182" s="5"/>
      <c r="J182" s="5"/>
      <c r="K182" s="3"/>
    </row>
    <row r="183" spans="2:11" ht="15" x14ac:dyDescent="0.3">
      <c r="B183" s="3"/>
      <c r="C183" s="3"/>
      <c r="D183" s="3"/>
      <c r="E183" s="3"/>
      <c r="F183" s="5"/>
      <c r="G183" s="6"/>
      <c r="H183" s="9"/>
      <c r="I183" s="5"/>
      <c r="J183" s="5"/>
      <c r="K183" s="3"/>
    </row>
    <row r="184" spans="2:11" ht="15" x14ac:dyDescent="0.3">
      <c r="B184" s="3"/>
      <c r="C184" s="3"/>
      <c r="D184" s="3"/>
      <c r="E184" s="3"/>
      <c r="F184" s="5"/>
      <c r="G184" s="6"/>
      <c r="H184" s="9"/>
      <c r="I184" s="5"/>
      <c r="J184" s="5"/>
      <c r="K184" s="3"/>
    </row>
    <row r="185" spans="2:11" ht="15" x14ac:dyDescent="0.3">
      <c r="B185" s="3"/>
      <c r="C185" s="3"/>
      <c r="D185" s="3"/>
      <c r="E185" s="3"/>
      <c r="F185" s="5"/>
      <c r="G185" s="6"/>
      <c r="H185" s="9"/>
      <c r="I185" s="5"/>
      <c r="J185" s="5"/>
      <c r="K185" s="3"/>
    </row>
    <row r="186" spans="2:11" ht="15" x14ac:dyDescent="0.3">
      <c r="B186" s="3"/>
      <c r="C186" s="3"/>
      <c r="D186" s="3"/>
      <c r="E186" s="3"/>
      <c r="F186" s="5"/>
      <c r="G186" s="6"/>
      <c r="H186" s="9"/>
      <c r="I186" s="5"/>
      <c r="J186" s="5"/>
      <c r="K186" s="3"/>
    </row>
    <row r="187" spans="2:11" ht="15" x14ac:dyDescent="0.3">
      <c r="B187" s="3"/>
      <c r="C187" s="3"/>
      <c r="D187" s="3"/>
      <c r="E187" s="3"/>
      <c r="F187" s="5"/>
      <c r="G187" s="6"/>
      <c r="H187" s="9"/>
      <c r="I187" s="5"/>
      <c r="J187" s="5"/>
      <c r="K187" s="3"/>
    </row>
    <row r="188" spans="2:11" ht="15" x14ac:dyDescent="0.3">
      <c r="B188" s="3"/>
      <c r="C188" s="3"/>
      <c r="D188" s="3"/>
      <c r="E188" s="3"/>
      <c r="F188" s="5"/>
      <c r="G188" s="6"/>
      <c r="H188" s="9"/>
      <c r="I188" s="5"/>
      <c r="J188" s="5"/>
      <c r="K188" s="3"/>
    </row>
    <row r="189" spans="2:11" ht="15" x14ac:dyDescent="0.3">
      <c r="B189" s="3"/>
      <c r="C189" s="3"/>
      <c r="D189" s="3"/>
      <c r="E189" s="3"/>
      <c r="F189" s="5"/>
      <c r="G189" s="6"/>
      <c r="H189" s="9"/>
      <c r="I189" s="5"/>
      <c r="J189" s="5"/>
      <c r="K189" s="3"/>
    </row>
    <row r="190" spans="2:11" ht="15" x14ac:dyDescent="0.3">
      <c r="B190" s="3"/>
      <c r="C190" s="3"/>
      <c r="D190" s="3"/>
      <c r="E190" s="3"/>
      <c r="F190" s="5"/>
      <c r="G190" s="6"/>
      <c r="H190" s="9"/>
      <c r="I190" s="5"/>
      <c r="J190" s="5"/>
      <c r="K190" s="3"/>
    </row>
    <row r="191" spans="2:11" ht="15" x14ac:dyDescent="0.3">
      <c r="B191" s="3"/>
      <c r="C191" s="3"/>
      <c r="D191" s="3"/>
      <c r="E191" s="3"/>
      <c r="F191" s="5"/>
      <c r="G191" s="6"/>
      <c r="H191" s="9"/>
      <c r="I191" s="5"/>
      <c r="J191" s="5"/>
      <c r="K191" s="3"/>
    </row>
    <row r="192" spans="2:11" ht="15" x14ac:dyDescent="0.3">
      <c r="B192" s="3"/>
      <c r="C192" s="3"/>
      <c r="D192" s="3"/>
      <c r="E192" s="3"/>
      <c r="F192" s="5"/>
      <c r="G192" s="6"/>
      <c r="H192" s="9"/>
      <c r="I192" s="5"/>
      <c r="J192" s="5"/>
      <c r="K192" s="3"/>
    </row>
    <row r="193" spans="2:11" ht="15" x14ac:dyDescent="0.3">
      <c r="B193" s="3"/>
      <c r="C193" s="3"/>
      <c r="D193" s="3"/>
      <c r="E193" s="3"/>
      <c r="F193" s="5"/>
      <c r="G193" s="6"/>
      <c r="H193" s="9"/>
      <c r="I193" s="5"/>
      <c r="J193" s="5"/>
      <c r="K193" s="3"/>
    </row>
    <row r="194" spans="2:11" ht="15" x14ac:dyDescent="0.3">
      <c r="B194" s="3"/>
      <c r="C194" s="3"/>
      <c r="D194" s="3"/>
      <c r="E194" s="3"/>
      <c r="F194" s="5"/>
      <c r="G194" s="6"/>
      <c r="H194" s="9"/>
      <c r="I194" s="5"/>
      <c r="J194" s="5"/>
      <c r="K194" s="3"/>
    </row>
    <row r="195" spans="2:11" ht="15" x14ac:dyDescent="0.3">
      <c r="B195" s="3"/>
      <c r="C195" s="3"/>
      <c r="D195" s="3"/>
      <c r="E195" s="3"/>
      <c r="F195" s="5"/>
      <c r="G195" s="6"/>
      <c r="H195" s="9"/>
      <c r="I195" s="5"/>
      <c r="J195" s="5"/>
      <c r="K195" s="3"/>
    </row>
    <row r="196" spans="2:11" ht="15" x14ac:dyDescent="0.3">
      <c r="B196" s="3"/>
      <c r="C196" s="3"/>
      <c r="D196" s="3"/>
      <c r="E196" s="3"/>
      <c r="F196" s="5"/>
      <c r="G196" s="6"/>
      <c r="H196" s="9"/>
      <c r="I196" s="5"/>
      <c r="J196" s="5"/>
      <c r="K196" s="3"/>
    </row>
    <row r="197" spans="2:11" ht="15" x14ac:dyDescent="0.3">
      <c r="B197" s="3"/>
      <c r="C197" s="3"/>
      <c r="D197" s="3"/>
      <c r="E197" s="3"/>
      <c r="F197" s="5"/>
      <c r="G197" s="6"/>
      <c r="H197" s="9"/>
      <c r="I197" s="5"/>
      <c r="J197" s="5"/>
      <c r="K197" s="3"/>
    </row>
    <row r="198" spans="2:11" ht="15" x14ac:dyDescent="0.3">
      <c r="B198" s="3"/>
      <c r="C198" s="3"/>
      <c r="D198" s="3"/>
      <c r="E198" s="3"/>
      <c r="F198" s="5"/>
      <c r="G198" s="6"/>
      <c r="H198" s="9"/>
      <c r="I198" s="5"/>
      <c r="J198" s="5"/>
      <c r="K198" s="3"/>
    </row>
    <row r="199" spans="2:11" ht="15" x14ac:dyDescent="0.3">
      <c r="B199" s="3"/>
      <c r="C199" s="3"/>
      <c r="D199" s="3"/>
      <c r="E199" s="3"/>
      <c r="F199" s="5"/>
      <c r="G199" s="6"/>
      <c r="H199" s="9"/>
      <c r="I199" s="5"/>
      <c r="J199" s="5"/>
      <c r="K199" s="3"/>
    </row>
    <row r="200" spans="2:11" ht="15" x14ac:dyDescent="0.3">
      <c r="B200" s="3"/>
      <c r="C200" s="3"/>
      <c r="D200" s="3"/>
      <c r="E200" s="3"/>
      <c r="F200" s="5"/>
      <c r="G200" s="6"/>
      <c r="H200" s="9"/>
      <c r="I200" s="5"/>
      <c r="J200" s="5"/>
      <c r="K200" s="3"/>
    </row>
    <row r="201" spans="2:11" ht="15" x14ac:dyDescent="0.3">
      <c r="B201" s="3"/>
      <c r="C201" s="3"/>
      <c r="D201" s="3"/>
      <c r="E201" s="3"/>
      <c r="F201" s="5"/>
      <c r="G201" s="6"/>
      <c r="H201" s="9"/>
      <c r="I201" s="5"/>
      <c r="J201" s="5"/>
      <c r="K201" s="3"/>
    </row>
    <row r="202" spans="2:11" ht="15" x14ac:dyDescent="0.3">
      <c r="B202" s="3"/>
      <c r="C202" s="3"/>
      <c r="D202" s="3"/>
      <c r="E202" s="3"/>
      <c r="F202" s="5"/>
      <c r="G202" s="6"/>
      <c r="H202" s="9"/>
      <c r="I202" s="5"/>
      <c r="J202" s="5"/>
      <c r="K202" s="3"/>
    </row>
    <row r="203" spans="2:11" ht="15" x14ac:dyDescent="0.3">
      <c r="B203" s="3"/>
      <c r="C203" s="3"/>
      <c r="D203" s="3"/>
      <c r="E203" s="3"/>
      <c r="F203" s="5"/>
      <c r="G203" s="6"/>
      <c r="H203" s="9"/>
      <c r="I203" s="5"/>
      <c r="J203" s="5"/>
      <c r="K203" s="3"/>
    </row>
    <row r="204" spans="2:11" ht="15" x14ac:dyDescent="0.3">
      <c r="B204" s="3"/>
      <c r="C204" s="3"/>
      <c r="D204" s="3"/>
      <c r="E204" s="3"/>
      <c r="F204" s="5"/>
      <c r="G204" s="6"/>
      <c r="H204" s="9"/>
      <c r="I204" s="5"/>
      <c r="J204" s="5"/>
      <c r="K204" s="3"/>
    </row>
    <row r="205" spans="2:11" ht="15" x14ac:dyDescent="0.3">
      <c r="B205" s="3"/>
      <c r="C205" s="3"/>
      <c r="D205" s="3"/>
      <c r="E205" s="3"/>
      <c r="F205" s="5"/>
      <c r="G205" s="6"/>
      <c r="H205" s="9"/>
      <c r="I205" s="5"/>
      <c r="J205" s="5"/>
      <c r="K205" s="3"/>
    </row>
    <row r="206" spans="2:11" ht="15" x14ac:dyDescent="0.3">
      <c r="B206" s="3"/>
      <c r="C206" s="3"/>
      <c r="D206" s="3"/>
      <c r="E206" s="3"/>
      <c r="F206" s="5"/>
      <c r="G206" s="6"/>
      <c r="H206" s="9"/>
      <c r="I206" s="5"/>
      <c r="J206" s="5"/>
      <c r="K206" s="3"/>
    </row>
    <row r="207" spans="2:11" ht="15" x14ac:dyDescent="0.3">
      <c r="B207" s="3"/>
      <c r="C207" s="3"/>
      <c r="D207" s="3"/>
      <c r="E207" s="3"/>
      <c r="F207" s="5"/>
      <c r="G207" s="6"/>
      <c r="H207" s="9"/>
      <c r="I207" s="5"/>
      <c r="J207" s="5"/>
      <c r="K207" s="3"/>
    </row>
    <row r="208" spans="2:11" ht="15" x14ac:dyDescent="0.3">
      <c r="B208" s="3"/>
      <c r="C208" s="3"/>
      <c r="D208" s="3"/>
      <c r="E208" s="3"/>
      <c r="F208" s="5"/>
      <c r="G208" s="6"/>
      <c r="H208" s="9"/>
      <c r="I208" s="5"/>
      <c r="J208" s="5"/>
      <c r="K208" s="3"/>
    </row>
    <row r="209" spans="2:11" ht="15" x14ac:dyDescent="0.3">
      <c r="B209" s="3"/>
      <c r="C209" s="3"/>
      <c r="D209" s="3"/>
      <c r="E209" s="3"/>
      <c r="F209" s="5"/>
      <c r="G209" s="6"/>
      <c r="H209" s="9"/>
      <c r="I209" s="5"/>
      <c r="J209" s="5"/>
      <c r="K209" s="3"/>
    </row>
    <row r="210" spans="2:11" ht="15" x14ac:dyDescent="0.3">
      <c r="B210" s="3"/>
      <c r="C210" s="3"/>
      <c r="D210" s="3"/>
      <c r="E210" s="3"/>
      <c r="F210" s="5"/>
      <c r="G210" s="6"/>
      <c r="H210" s="9"/>
      <c r="I210" s="5"/>
      <c r="J210" s="5"/>
      <c r="K210" s="3"/>
    </row>
    <row r="211" spans="2:11" ht="15" x14ac:dyDescent="0.3">
      <c r="B211" s="3"/>
      <c r="C211" s="3"/>
      <c r="D211" s="3"/>
      <c r="E211" s="3"/>
      <c r="F211" s="5"/>
      <c r="G211" s="6"/>
      <c r="H211" s="9"/>
      <c r="I211" s="5"/>
      <c r="J211" s="5"/>
      <c r="K211" s="3"/>
    </row>
    <row r="212" spans="2:11" ht="15" x14ac:dyDescent="0.3">
      <c r="B212" s="3"/>
      <c r="C212" s="3"/>
      <c r="D212" s="3"/>
      <c r="E212" s="3"/>
      <c r="F212" s="5"/>
      <c r="G212" s="6"/>
      <c r="H212" s="9"/>
      <c r="I212" s="5"/>
      <c r="J212" s="5"/>
      <c r="K212" s="3"/>
    </row>
    <row r="213" spans="2:11" ht="15" x14ac:dyDescent="0.3">
      <c r="B213" s="3"/>
      <c r="C213" s="3"/>
      <c r="D213" s="3"/>
      <c r="E213" s="3"/>
      <c r="F213" s="5"/>
      <c r="G213" s="6"/>
      <c r="H213" s="9"/>
      <c r="I213" s="5"/>
      <c r="J213" s="5"/>
      <c r="K213" s="3"/>
    </row>
    <row r="214" spans="2:11" ht="15" x14ac:dyDescent="0.3">
      <c r="B214" s="3"/>
      <c r="C214" s="3"/>
      <c r="D214" s="3"/>
      <c r="E214" s="3"/>
      <c r="F214" s="5"/>
      <c r="G214" s="6"/>
      <c r="H214" s="9"/>
      <c r="I214" s="5"/>
      <c r="J214" s="5"/>
      <c r="K214" s="3"/>
    </row>
    <row r="215" spans="2:11" ht="15" x14ac:dyDescent="0.3">
      <c r="B215" s="3"/>
      <c r="C215" s="3"/>
      <c r="D215" s="3"/>
      <c r="E215" s="3"/>
      <c r="F215" s="5"/>
      <c r="G215" s="6"/>
      <c r="H215" s="9"/>
      <c r="I215" s="5"/>
      <c r="J215" s="5"/>
      <c r="K215" s="3"/>
    </row>
    <row r="216" spans="2:11" ht="15" x14ac:dyDescent="0.3">
      <c r="B216" s="3"/>
      <c r="C216" s="3"/>
      <c r="D216" s="3"/>
      <c r="E216" s="3"/>
      <c r="F216" s="5"/>
      <c r="G216" s="6"/>
      <c r="H216" s="9"/>
      <c r="I216" s="5"/>
      <c r="J216" s="5"/>
      <c r="K216" s="3"/>
    </row>
    <row r="217" spans="2:11" ht="15" x14ac:dyDescent="0.3">
      <c r="B217" s="3"/>
      <c r="C217" s="3"/>
      <c r="D217" s="3"/>
      <c r="E217" s="3"/>
      <c r="F217" s="5"/>
      <c r="G217" s="6"/>
      <c r="H217" s="9"/>
      <c r="I217" s="5"/>
      <c r="J217" s="5"/>
      <c r="K217" s="3"/>
    </row>
    <row r="218" spans="2:11" ht="15" x14ac:dyDescent="0.3">
      <c r="B218" s="3"/>
      <c r="C218" s="3"/>
      <c r="D218" s="3"/>
      <c r="E218" s="3"/>
      <c r="F218" s="5"/>
      <c r="G218" s="6"/>
      <c r="H218" s="9"/>
      <c r="I218" s="5"/>
      <c r="J218" s="5"/>
      <c r="K218" s="3"/>
    </row>
    <row r="219" spans="2:11" ht="15" x14ac:dyDescent="0.3">
      <c r="B219" s="3"/>
      <c r="C219" s="3"/>
      <c r="D219" s="3"/>
      <c r="E219" s="3"/>
      <c r="F219" s="5"/>
      <c r="G219" s="6"/>
      <c r="H219" s="9"/>
      <c r="I219" s="5"/>
      <c r="J219" s="5"/>
      <c r="K219" s="3"/>
    </row>
    <row r="220" spans="2:11" ht="15" x14ac:dyDescent="0.3">
      <c r="B220" s="3"/>
      <c r="C220" s="3"/>
      <c r="D220" s="3"/>
      <c r="E220" s="3"/>
      <c r="F220" s="5"/>
      <c r="G220" s="6"/>
      <c r="H220" s="9"/>
      <c r="I220" s="5"/>
      <c r="J220" s="5"/>
      <c r="K220" s="3"/>
    </row>
    <row r="221" spans="2:11" ht="15" x14ac:dyDescent="0.3">
      <c r="B221" s="3"/>
      <c r="C221" s="3"/>
      <c r="D221" s="3"/>
      <c r="E221" s="3"/>
      <c r="F221" s="5"/>
      <c r="G221" s="6"/>
      <c r="H221" s="9"/>
      <c r="I221" s="5"/>
      <c r="J221" s="5"/>
      <c r="K221" s="3"/>
    </row>
    <row r="222" spans="2:11" ht="15" x14ac:dyDescent="0.3">
      <c r="B222" s="3"/>
      <c r="C222" s="3"/>
      <c r="D222" s="3"/>
      <c r="E222" s="3"/>
      <c r="F222" s="5"/>
      <c r="G222" s="6"/>
      <c r="H222" s="9"/>
      <c r="I222" s="5"/>
      <c r="J222" s="5"/>
      <c r="K222" s="3"/>
    </row>
    <row r="223" spans="2:11" ht="15" x14ac:dyDescent="0.3">
      <c r="B223" s="3"/>
      <c r="C223" s="3"/>
      <c r="D223" s="3"/>
      <c r="E223" s="3"/>
      <c r="F223" s="5"/>
      <c r="G223" s="6"/>
      <c r="H223" s="9"/>
      <c r="I223" s="5"/>
      <c r="J223" s="5"/>
      <c r="K223" s="3"/>
    </row>
    <row r="224" spans="2:11" ht="15" x14ac:dyDescent="0.3">
      <c r="B224" s="3"/>
      <c r="C224" s="3"/>
      <c r="D224" s="3"/>
      <c r="E224" s="3"/>
      <c r="F224" s="5"/>
      <c r="G224" s="6"/>
      <c r="H224" s="9"/>
      <c r="I224" s="5"/>
      <c r="J224" s="5"/>
      <c r="K224" s="3"/>
    </row>
    <row r="225" spans="2:11" ht="15" x14ac:dyDescent="0.3">
      <c r="B225" s="3"/>
      <c r="C225" s="3"/>
      <c r="D225" s="3"/>
      <c r="E225" s="3"/>
      <c r="F225" s="5"/>
      <c r="G225" s="6"/>
      <c r="H225" s="9"/>
      <c r="I225" s="5"/>
      <c r="J225" s="5"/>
      <c r="K225" s="3"/>
    </row>
    <row r="226" spans="2:11" ht="15" x14ac:dyDescent="0.3">
      <c r="B226" s="3"/>
      <c r="C226" s="3"/>
      <c r="D226" s="3"/>
      <c r="E226" s="3"/>
      <c r="F226" s="5"/>
      <c r="G226" s="6"/>
      <c r="H226" s="9"/>
      <c r="I226" s="5"/>
      <c r="J226" s="5"/>
      <c r="K226" s="3"/>
    </row>
    <row r="227" spans="2:11" ht="15" x14ac:dyDescent="0.3">
      <c r="B227" s="3"/>
      <c r="C227" s="3"/>
      <c r="D227" s="3"/>
      <c r="E227" s="3"/>
      <c r="F227" s="5"/>
      <c r="G227" s="6"/>
      <c r="H227" s="9"/>
      <c r="I227" s="5"/>
      <c r="J227" s="5"/>
      <c r="K227" s="3"/>
    </row>
    <row r="228" spans="2:11" ht="15" x14ac:dyDescent="0.3">
      <c r="B228" s="3"/>
      <c r="C228" s="3"/>
      <c r="D228" s="3"/>
      <c r="E228" s="3"/>
      <c r="F228" s="5"/>
      <c r="G228" s="6"/>
      <c r="H228" s="9"/>
      <c r="I228" s="5"/>
      <c r="J228" s="5"/>
      <c r="K228" s="3"/>
    </row>
    <row r="229" spans="2:11" ht="15" x14ac:dyDescent="0.3">
      <c r="B229" s="3"/>
      <c r="C229" s="3"/>
      <c r="D229" s="3"/>
      <c r="E229" s="3"/>
      <c r="F229" s="5"/>
      <c r="G229" s="6"/>
      <c r="H229" s="9"/>
      <c r="I229" s="5"/>
      <c r="J229" s="5"/>
      <c r="K229" s="3"/>
    </row>
    <row r="230" spans="2:11" ht="15" x14ac:dyDescent="0.3">
      <c r="B230" s="3"/>
      <c r="C230" s="3"/>
      <c r="D230" s="3"/>
      <c r="E230" s="3"/>
      <c r="F230" s="5"/>
      <c r="G230" s="6"/>
      <c r="H230" s="9"/>
      <c r="I230" s="5"/>
      <c r="J230" s="5"/>
      <c r="K230" s="3"/>
    </row>
    <row r="231" spans="2:11" ht="15" x14ac:dyDescent="0.3">
      <c r="B231" s="3"/>
      <c r="C231" s="3"/>
      <c r="D231" s="3"/>
      <c r="E231" s="3"/>
      <c r="F231" s="5"/>
      <c r="G231" s="6"/>
      <c r="H231" s="9"/>
      <c r="I231" s="5"/>
      <c r="J231" s="5"/>
      <c r="K231" s="3"/>
    </row>
    <row r="232" spans="2:11" ht="15" x14ac:dyDescent="0.3">
      <c r="B232" s="3"/>
      <c r="C232" s="3"/>
      <c r="D232" s="3"/>
      <c r="E232" s="3"/>
      <c r="F232" s="5"/>
      <c r="G232" s="6"/>
      <c r="H232" s="9"/>
      <c r="I232" s="5"/>
      <c r="J232" s="5"/>
      <c r="K232" s="3"/>
    </row>
    <row r="233" spans="2:11" ht="15" x14ac:dyDescent="0.3">
      <c r="B233" s="3"/>
      <c r="C233" s="3"/>
      <c r="D233" s="3"/>
      <c r="E233" s="3"/>
      <c r="F233" s="5"/>
      <c r="G233" s="6"/>
      <c r="H233" s="9"/>
      <c r="I233" s="5"/>
      <c r="J233" s="5"/>
      <c r="K233" s="3"/>
    </row>
    <row r="234" spans="2:11" ht="15" x14ac:dyDescent="0.3">
      <c r="B234" s="3"/>
      <c r="C234" s="3"/>
      <c r="D234" s="3"/>
      <c r="E234" s="3"/>
      <c r="F234" s="5"/>
      <c r="G234" s="6"/>
      <c r="H234" s="9"/>
      <c r="I234" s="5"/>
      <c r="J234" s="5"/>
      <c r="K234" s="3"/>
    </row>
    <row r="235" spans="2:11" ht="15" x14ac:dyDescent="0.3">
      <c r="B235" s="3"/>
      <c r="C235" s="3"/>
      <c r="D235" s="3"/>
      <c r="E235" s="3"/>
      <c r="F235" s="5"/>
      <c r="G235" s="6"/>
      <c r="H235" s="9"/>
      <c r="I235" s="5"/>
      <c r="J235" s="5"/>
      <c r="K235" s="3"/>
    </row>
    <row r="236" spans="2:11" ht="15" x14ac:dyDescent="0.3">
      <c r="B236" s="3"/>
      <c r="C236" s="3"/>
      <c r="D236" s="3"/>
      <c r="E236" s="3"/>
      <c r="F236" s="5"/>
      <c r="G236" s="6"/>
      <c r="H236" s="9"/>
      <c r="I236" s="5"/>
      <c r="J236" s="5"/>
      <c r="K236" s="3"/>
    </row>
    <row r="237" spans="2:11" ht="15" x14ac:dyDescent="0.3">
      <c r="B237" s="3"/>
      <c r="C237" s="3"/>
      <c r="D237" s="3"/>
      <c r="E237" s="3"/>
      <c r="F237" s="5"/>
      <c r="G237" s="6"/>
      <c r="H237" s="9"/>
      <c r="I237" s="5"/>
      <c r="J237" s="5"/>
      <c r="K237" s="3"/>
    </row>
    <row r="238" spans="2:11" ht="15" x14ac:dyDescent="0.3">
      <c r="B238" s="3"/>
      <c r="C238" s="3"/>
      <c r="D238" s="3"/>
      <c r="E238" s="3"/>
      <c r="F238" s="5"/>
      <c r="G238" s="6"/>
      <c r="H238" s="9"/>
      <c r="I238" s="5"/>
      <c r="J238" s="5"/>
      <c r="K238" s="3"/>
    </row>
    <row r="239" spans="2:11" ht="15" x14ac:dyDescent="0.3">
      <c r="B239" s="3"/>
      <c r="C239" s="3"/>
      <c r="D239" s="3"/>
      <c r="E239" s="3"/>
      <c r="F239" s="5"/>
      <c r="G239" s="6"/>
      <c r="H239" s="9"/>
      <c r="I239" s="5"/>
      <c r="J239" s="5"/>
      <c r="K239" s="3"/>
    </row>
    <row r="240" spans="2:11" ht="15" x14ac:dyDescent="0.3">
      <c r="B240" s="3"/>
      <c r="C240" s="3"/>
      <c r="D240" s="3"/>
      <c r="E240" s="3"/>
      <c r="F240" s="5"/>
      <c r="G240" s="6"/>
      <c r="H240" s="9"/>
      <c r="I240" s="5"/>
      <c r="J240" s="5"/>
      <c r="K240" s="3"/>
    </row>
    <row r="241" spans="2:11" ht="15" x14ac:dyDescent="0.3">
      <c r="B241" s="3"/>
      <c r="C241" s="3"/>
      <c r="D241" s="3"/>
      <c r="E241" s="3"/>
      <c r="F241" s="5"/>
      <c r="G241" s="6"/>
      <c r="H241" s="9"/>
      <c r="I241" s="5"/>
      <c r="J241" s="5"/>
      <c r="K241" s="3"/>
    </row>
    <row r="242" spans="2:11" ht="15" x14ac:dyDescent="0.3">
      <c r="B242" s="3"/>
      <c r="C242" s="3"/>
      <c r="D242" s="3"/>
      <c r="E242" s="3"/>
      <c r="F242" s="5"/>
      <c r="G242" s="6"/>
      <c r="H242" s="9"/>
      <c r="I242" s="5"/>
      <c r="J242" s="5"/>
      <c r="K242" s="3"/>
    </row>
    <row r="243" spans="2:11" ht="15" x14ac:dyDescent="0.3">
      <c r="B243" s="3"/>
      <c r="C243" s="3"/>
      <c r="D243" s="3"/>
      <c r="E243" s="3"/>
      <c r="F243" s="5"/>
      <c r="G243" s="6"/>
      <c r="H243" s="9"/>
      <c r="I243" s="5"/>
      <c r="J243" s="5"/>
      <c r="K243" s="3"/>
    </row>
    <row r="244" spans="2:11" ht="15" x14ac:dyDescent="0.3">
      <c r="B244" s="3"/>
      <c r="C244" s="3"/>
      <c r="D244" s="3"/>
      <c r="E244" s="3"/>
      <c r="F244" s="5"/>
      <c r="G244" s="6"/>
      <c r="H244" s="9"/>
      <c r="I244" s="5"/>
      <c r="J244" s="5"/>
      <c r="K244" s="3"/>
    </row>
    <row r="245" spans="2:11" ht="15" x14ac:dyDescent="0.3">
      <c r="B245" s="3"/>
      <c r="C245" s="3"/>
      <c r="D245" s="3"/>
      <c r="E245" s="3"/>
      <c r="F245" s="5"/>
      <c r="G245" s="6"/>
      <c r="H245" s="9"/>
      <c r="I245" s="5"/>
      <c r="J245" s="5"/>
      <c r="K245" s="3"/>
    </row>
    <row r="246" spans="2:11" ht="15" x14ac:dyDescent="0.3">
      <c r="B246" s="3"/>
      <c r="C246" s="3"/>
      <c r="D246" s="3"/>
      <c r="E246" s="3"/>
      <c r="F246" s="5"/>
      <c r="G246" s="6"/>
      <c r="H246" s="9"/>
      <c r="I246" s="5"/>
      <c r="J246" s="5"/>
      <c r="K246" s="3"/>
    </row>
    <row r="247" spans="2:11" ht="15" x14ac:dyDescent="0.3">
      <c r="B247" s="3"/>
      <c r="C247" s="3"/>
      <c r="D247" s="3"/>
      <c r="E247" s="3"/>
      <c r="F247" s="5"/>
      <c r="G247" s="6"/>
      <c r="H247" s="9"/>
      <c r="I247" s="5"/>
      <c r="J247" s="5"/>
      <c r="K247" s="3"/>
    </row>
    <row r="248" spans="2:11" ht="15" x14ac:dyDescent="0.3">
      <c r="B248" s="3"/>
      <c r="C248" s="3"/>
      <c r="D248" s="3"/>
      <c r="E248" s="3"/>
      <c r="F248" s="5"/>
      <c r="G248" s="6"/>
      <c r="H248" s="9"/>
      <c r="I248" s="5"/>
      <c r="J248" s="5"/>
      <c r="K248" s="3"/>
    </row>
    <row r="249" spans="2:11" ht="15" x14ac:dyDescent="0.3">
      <c r="B249" s="3"/>
      <c r="C249" s="3"/>
      <c r="D249" s="3"/>
      <c r="E249" s="3"/>
      <c r="F249" s="5"/>
      <c r="G249" s="6"/>
      <c r="H249" s="9"/>
      <c r="I249" s="5"/>
      <c r="J249" s="5"/>
      <c r="K249" s="3"/>
    </row>
    <row r="250" spans="2:11" ht="15" x14ac:dyDescent="0.3">
      <c r="B250" s="3"/>
      <c r="C250" s="3"/>
      <c r="D250" s="3"/>
      <c r="E250" s="3"/>
      <c r="F250" s="5"/>
      <c r="G250" s="6"/>
      <c r="H250" s="9"/>
      <c r="I250" s="5"/>
      <c r="J250" s="5"/>
      <c r="K250" s="3"/>
    </row>
    <row r="251" spans="2:11" ht="15" x14ac:dyDescent="0.3">
      <c r="B251" s="3"/>
      <c r="C251" s="3"/>
      <c r="D251" s="3"/>
      <c r="E251" s="3"/>
      <c r="F251" s="5"/>
      <c r="G251" s="6"/>
      <c r="H251" s="9"/>
      <c r="I251" s="5"/>
      <c r="J251" s="5"/>
      <c r="K251" s="3"/>
    </row>
    <row r="252" spans="2:11" ht="15" x14ac:dyDescent="0.3">
      <c r="B252" s="3"/>
      <c r="C252" s="3"/>
      <c r="D252" s="3"/>
      <c r="E252" s="3"/>
      <c r="F252" s="5"/>
      <c r="G252" s="6"/>
      <c r="H252" s="9"/>
      <c r="I252" s="5"/>
      <c r="J252" s="5"/>
      <c r="K252" s="3"/>
    </row>
    <row r="253" spans="2:11" ht="15" x14ac:dyDescent="0.3">
      <c r="B253" s="3"/>
      <c r="C253" s="3"/>
      <c r="D253" s="3"/>
      <c r="E253" s="3"/>
      <c r="F253" s="5"/>
      <c r="G253" s="6"/>
      <c r="H253" s="9"/>
      <c r="I253" s="5"/>
      <c r="J253" s="5"/>
      <c r="K253" s="3"/>
    </row>
    <row r="254" spans="2:11" ht="15" x14ac:dyDescent="0.3">
      <c r="B254" s="3"/>
      <c r="C254" s="3"/>
      <c r="D254" s="3"/>
      <c r="E254" s="3"/>
      <c r="F254" s="5"/>
      <c r="G254" s="6"/>
      <c r="H254" s="9"/>
      <c r="I254" s="5"/>
      <c r="J254" s="5"/>
      <c r="K254" s="3"/>
    </row>
    <row r="255" spans="2:11" ht="15" x14ac:dyDescent="0.3">
      <c r="B255" s="3"/>
      <c r="C255" s="3"/>
      <c r="D255" s="3"/>
      <c r="E255" s="3"/>
      <c r="F255" s="5"/>
      <c r="G255" s="6"/>
      <c r="H255" s="9"/>
      <c r="I255" s="5"/>
      <c r="J255" s="5"/>
      <c r="K255" s="3"/>
    </row>
    <row r="256" spans="2:11" ht="15" x14ac:dyDescent="0.3">
      <c r="B256" s="3"/>
      <c r="C256" s="3"/>
      <c r="D256" s="3"/>
      <c r="E256" s="3"/>
      <c r="F256" s="5"/>
      <c r="G256" s="6"/>
      <c r="H256" s="9"/>
      <c r="I256" s="5"/>
      <c r="J256" s="5"/>
      <c r="K256" s="3"/>
    </row>
    <row r="257" spans="2:11" ht="15" x14ac:dyDescent="0.3">
      <c r="B257" s="3"/>
      <c r="C257" s="3"/>
      <c r="D257" s="3"/>
      <c r="E257" s="3"/>
      <c r="F257" s="5"/>
      <c r="G257" s="6"/>
      <c r="H257" s="9"/>
      <c r="I257" s="5"/>
      <c r="J257" s="5"/>
      <c r="K257" s="3"/>
    </row>
    <row r="258" spans="2:11" ht="15" x14ac:dyDescent="0.3">
      <c r="B258" s="3"/>
      <c r="C258" s="3"/>
      <c r="D258" s="3"/>
      <c r="E258" s="3"/>
      <c r="F258" s="5"/>
      <c r="G258" s="6"/>
      <c r="H258" s="9"/>
      <c r="I258" s="5"/>
      <c r="J258" s="5"/>
      <c r="K258" s="3"/>
    </row>
    <row r="259" spans="2:11" ht="15" x14ac:dyDescent="0.3">
      <c r="B259" s="3"/>
      <c r="C259" s="3"/>
      <c r="D259" s="3"/>
      <c r="E259" s="3"/>
      <c r="F259" s="5"/>
      <c r="G259" s="6"/>
      <c r="H259" s="9"/>
      <c r="I259" s="5"/>
      <c r="J259" s="5"/>
      <c r="K259" s="3"/>
    </row>
    <row r="260" spans="2:11" ht="15" x14ac:dyDescent="0.3">
      <c r="B260" s="3"/>
      <c r="C260" s="3"/>
      <c r="D260" s="3"/>
      <c r="E260" s="3"/>
      <c r="F260" s="5"/>
      <c r="G260" s="6"/>
      <c r="H260" s="9"/>
      <c r="I260" s="5"/>
      <c r="J260" s="5"/>
      <c r="K260" s="3"/>
    </row>
    <row r="261" spans="2:11" ht="15" x14ac:dyDescent="0.3">
      <c r="B261" s="3"/>
      <c r="C261" s="3"/>
      <c r="D261" s="3"/>
      <c r="E261" s="3"/>
      <c r="F261" s="5"/>
      <c r="G261" s="6"/>
      <c r="H261" s="9"/>
      <c r="I261" s="5"/>
      <c r="J261" s="5"/>
      <c r="K261" s="3"/>
    </row>
    <row r="262" spans="2:11" ht="15" x14ac:dyDescent="0.3">
      <c r="B262" s="3"/>
      <c r="C262" s="3"/>
      <c r="D262" s="3"/>
      <c r="E262" s="3"/>
      <c r="F262" s="5"/>
      <c r="G262" s="6"/>
      <c r="H262" s="9"/>
      <c r="I262" s="5"/>
      <c r="J262" s="5"/>
      <c r="K262" s="3"/>
    </row>
    <row r="263" spans="2:11" ht="15" x14ac:dyDescent="0.3">
      <c r="B263" s="3"/>
      <c r="C263" s="3"/>
      <c r="D263" s="3"/>
      <c r="E263" s="3"/>
      <c r="F263" s="5"/>
      <c r="G263" s="6"/>
      <c r="H263" s="9"/>
      <c r="I263" s="5"/>
      <c r="J263" s="5"/>
      <c r="K263" s="3"/>
    </row>
    <row r="264" spans="2:11" ht="15" x14ac:dyDescent="0.3">
      <c r="B264" s="3"/>
      <c r="C264" s="3"/>
      <c r="D264" s="3"/>
      <c r="E264" s="3"/>
      <c r="F264" s="5"/>
      <c r="G264" s="6"/>
      <c r="H264" s="9"/>
      <c r="I264" s="5"/>
      <c r="J264" s="5"/>
      <c r="K264" s="3"/>
    </row>
    <row r="265" spans="2:11" ht="15" x14ac:dyDescent="0.3">
      <c r="B265" s="3"/>
      <c r="C265" s="3"/>
      <c r="D265" s="3"/>
      <c r="E265" s="3"/>
      <c r="F265" s="5"/>
      <c r="G265" s="6"/>
      <c r="H265" s="9"/>
      <c r="I265" s="5"/>
      <c r="J265" s="5"/>
      <c r="K265" s="3"/>
    </row>
    <row r="266" spans="2:11" ht="15" x14ac:dyDescent="0.3">
      <c r="B266" s="3"/>
      <c r="C266" s="3"/>
      <c r="D266" s="3"/>
      <c r="E266" s="3"/>
      <c r="F266" s="5"/>
      <c r="G266" s="6"/>
      <c r="H266" s="9"/>
      <c r="I266" s="5"/>
      <c r="J266" s="5"/>
      <c r="K266" s="3"/>
    </row>
    <row r="267" spans="2:11" ht="15" x14ac:dyDescent="0.3">
      <c r="B267" s="3"/>
      <c r="C267" s="3"/>
      <c r="D267" s="3"/>
      <c r="E267" s="3"/>
      <c r="F267" s="5"/>
      <c r="G267" s="6"/>
      <c r="H267" s="9"/>
      <c r="I267" s="5"/>
      <c r="J267" s="5"/>
      <c r="K267" s="3"/>
    </row>
    <row r="268" spans="2:11" ht="15" x14ac:dyDescent="0.3">
      <c r="B268" s="3"/>
      <c r="C268" s="3"/>
      <c r="D268" s="3"/>
      <c r="E268" s="3"/>
      <c r="F268" s="5"/>
      <c r="G268" s="6"/>
      <c r="H268" s="9"/>
      <c r="I268" s="5"/>
      <c r="J268" s="5"/>
      <c r="K268" s="3"/>
    </row>
    <row r="269" spans="2:11" ht="15" x14ac:dyDescent="0.3">
      <c r="B269" s="3"/>
      <c r="C269" s="3"/>
      <c r="D269" s="3"/>
      <c r="E269" s="3"/>
      <c r="F269" s="5"/>
      <c r="G269" s="6"/>
      <c r="H269" s="9"/>
      <c r="I269" s="5"/>
      <c r="J269" s="5"/>
      <c r="K269" s="3"/>
    </row>
    <row r="270" spans="2:11" ht="15" x14ac:dyDescent="0.3">
      <c r="B270" s="3"/>
      <c r="C270" s="3"/>
      <c r="D270" s="3"/>
      <c r="E270" s="3"/>
      <c r="F270" s="5"/>
      <c r="G270" s="6"/>
      <c r="H270" s="9"/>
      <c r="I270" s="5"/>
      <c r="J270" s="5"/>
      <c r="K270" s="3"/>
    </row>
    <row r="271" spans="2:11" ht="15" x14ac:dyDescent="0.3">
      <c r="B271" s="3"/>
      <c r="C271" s="3"/>
      <c r="D271" s="3"/>
      <c r="E271" s="3"/>
      <c r="F271" s="5"/>
      <c r="G271" s="6"/>
      <c r="H271" s="9"/>
      <c r="I271" s="5"/>
      <c r="J271" s="5"/>
      <c r="K271" s="3"/>
    </row>
    <row r="272" spans="2:11" ht="15" x14ac:dyDescent="0.3">
      <c r="B272" s="3"/>
      <c r="C272" s="3"/>
      <c r="D272" s="3"/>
      <c r="E272" s="3"/>
      <c r="F272" s="5"/>
      <c r="G272" s="6"/>
      <c r="H272" s="9"/>
      <c r="I272" s="5"/>
      <c r="J272" s="5"/>
      <c r="K272" s="3"/>
    </row>
    <row r="273" spans="2:11" ht="15" x14ac:dyDescent="0.3">
      <c r="B273" s="3"/>
      <c r="C273" s="3"/>
      <c r="D273" s="3"/>
      <c r="E273" s="3"/>
      <c r="F273" s="5"/>
      <c r="G273" s="6"/>
      <c r="H273" s="9"/>
      <c r="I273" s="5"/>
      <c r="J273" s="5"/>
      <c r="K273" s="3"/>
    </row>
    <row r="274" spans="2:11" ht="15" x14ac:dyDescent="0.3">
      <c r="B274" s="3"/>
      <c r="C274" s="3"/>
      <c r="D274" s="3"/>
      <c r="E274" s="3"/>
      <c r="F274" s="5"/>
      <c r="G274" s="6"/>
      <c r="H274" s="9"/>
      <c r="I274" s="5"/>
      <c r="J274" s="5"/>
      <c r="K274" s="3"/>
    </row>
    <row r="275" spans="2:11" ht="15" x14ac:dyDescent="0.3">
      <c r="B275" s="3"/>
      <c r="C275" s="3"/>
      <c r="D275" s="3"/>
      <c r="E275" s="3"/>
      <c r="F275" s="5"/>
      <c r="G275" s="6"/>
      <c r="H275" s="9"/>
      <c r="I275" s="5"/>
      <c r="J275" s="5"/>
      <c r="K275" s="3"/>
    </row>
    <row r="276" spans="2:11" ht="15" x14ac:dyDescent="0.3">
      <c r="B276" s="3"/>
      <c r="C276" s="3"/>
      <c r="D276" s="3"/>
      <c r="E276" s="3"/>
      <c r="F276" s="5"/>
      <c r="G276" s="6"/>
      <c r="H276" s="9"/>
      <c r="I276" s="5"/>
      <c r="J276" s="5"/>
      <c r="K276" s="3"/>
    </row>
    <row r="277" spans="2:11" ht="15" x14ac:dyDescent="0.3">
      <c r="B277" s="3"/>
      <c r="C277" s="3"/>
      <c r="D277" s="3"/>
      <c r="E277" s="3"/>
      <c r="F277" s="5"/>
      <c r="G277" s="6"/>
      <c r="H277" s="9"/>
      <c r="I277" s="5"/>
      <c r="J277" s="5"/>
      <c r="K277" s="3"/>
    </row>
    <row r="278" spans="2:11" ht="15" x14ac:dyDescent="0.3">
      <c r="B278" s="3"/>
      <c r="C278" s="3"/>
      <c r="D278" s="3"/>
      <c r="E278" s="3"/>
      <c r="F278" s="5"/>
      <c r="G278" s="6"/>
      <c r="H278" s="9"/>
      <c r="I278" s="5"/>
      <c r="J278" s="5"/>
      <c r="K278" s="3"/>
    </row>
    <row r="279" spans="2:11" ht="15" x14ac:dyDescent="0.3">
      <c r="B279" s="3"/>
      <c r="C279" s="3"/>
      <c r="D279" s="3"/>
      <c r="E279" s="3"/>
      <c r="F279" s="5"/>
      <c r="G279" s="6"/>
      <c r="H279" s="9"/>
      <c r="I279" s="5"/>
      <c r="J279" s="5"/>
      <c r="K279" s="3"/>
    </row>
    <row r="280" spans="2:11" ht="15" x14ac:dyDescent="0.3">
      <c r="B280" s="3"/>
      <c r="C280" s="3"/>
      <c r="D280" s="3"/>
      <c r="E280" s="3"/>
      <c r="F280" s="5"/>
      <c r="G280" s="6"/>
      <c r="H280" s="9"/>
      <c r="I280" s="5"/>
      <c r="J280" s="5"/>
      <c r="K280" s="3"/>
    </row>
    <row r="281" spans="2:11" ht="15" x14ac:dyDescent="0.3">
      <c r="B281" s="3"/>
      <c r="C281" s="3"/>
      <c r="D281" s="3"/>
      <c r="E281" s="3"/>
      <c r="F281" s="5"/>
      <c r="G281" s="6"/>
      <c r="H281" s="9"/>
      <c r="I281" s="5"/>
      <c r="J281" s="5"/>
      <c r="K281" s="3"/>
    </row>
    <row r="282" spans="2:11" ht="15" x14ac:dyDescent="0.3">
      <c r="B282" s="3"/>
      <c r="C282" s="3"/>
      <c r="D282" s="3"/>
      <c r="E282" s="3"/>
      <c r="F282" s="5"/>
      <c r="G282" s="6"/>
      <c r="H282" s="9"/>
      <c r="I282" s="5"/>
      <c r="J282" s="5"/>
      <c r="K282" s="3"/>
    </row>
    <row r="283" spans="2:11" ht="15" x14ac:dyDescent="0.3">
      <c r="B283" s="3"/>
      <c r="C283" s="3"/>
      <c r="D283" s="3"/>
      <c r="E283" s="3"/>
      <c r="F283" s="5"/>
      <c r="G283" s="6"/>
      <c r="H283" s="9"/>
      <c r="I283" s="5"/>
      <c r="J283" s="5"/>
      <c r="K283" s="3"/>
    </row>
    <row r="284" spans="2:11" ht="15" x14ac:dyDescent="0.3">
      <c r="B284" s="3"/>
      <c r="C284" s="3"/>
      <c r="D284" s="3"/>
      <c r="E284" s="3"/>
      <c r="F284" s="5"/>
      <c r="G284" s="6"/>
      <c r="H284" s="9"/>
      <c r="I284" s="5"/>
      <c r="J284" s="5"/>
      <c r="K284" s="3"/>
    </row>
    <row r="285" spans="2:11" ht="15" x14ac:dyDescent="0.3">
      <c r="B285" s="3"/>
      <c r="C285" s="3"/>
      <c r="D285" s="3"/>
      <c r="E285" s="3"/>
      <c r="F285" s="5"/>
      <c r="G285" s="6"/>
      <c r="H285" s="9"/>
      <c r="I285" s="5"/>
      <c r="J285" s="5"/>
      <c r="K285" s="3"/>
    </row>
    <row r="286" spans="2:11" ht="15" x14ac:dyDescent="0.3">
      <c r="B286" s="3"/>
      <c r="C286" s="3"/>
      <c r="D286" s="3"/>
      <c r="E286" s="3"/>
      <c r="F286" s="5"/>
      <c r="G286" s="6"/>
      <c r="H286" s="9"/>
      <c r="I286" s="5"/>
      <c r="J286" s="5"/>
      <c r="K286" s="3"/>
    </row>
    <row r="287" spans="2:11" ht="15" x14ac:dyDescent="0.3">
      <c r="B287" s="3"/>
      <c r="C287" s="3"/>
      <c r="D287" s="3"/>
      <c r="E287" s="3"/>
      <c r="F287" s="5"/>
      <c r="G287" s="6"/>
      <c r="H287" s="9"/>
      <c r="I287" s="5"/>
      <c r="J287" s="5"/>
      <c r="K287" s="3"/>
    </row>
    <row r="288" spans="2:11" ht="15" x14ac:dyDescent="0.3">
      <c r="B288" s="3"/>
      <c r="C288" s="3"/>
      <c r="D288" s="3"/>
      <c r="E288" s="3"/>
      <c r="F288" s="5"/>
      <c r="G288" s="6"/>
      <c r="H288" s="9"/>
      <c r="I288" s="5"/>
      <c r="J288" s="5"/>
      <c r="K288" s="3"/>
    </row>
    <row r="289" spans="2:11" ht="15" x14ac:dyDescent="0.3">
      <c r="B289" s="3"/>
      <c r="C289" s="3"/>
      <c r="D289" s="3"/>
      <c r="E289" s="3"/>
      <c r="F289" s="5"/>
      <c r="G289" s="6"/>
      <c r="H289" s="9"/>
      <c r="I289" s="5"/>
      <c r="J289" s="5"/>
      <c r="K289" s="3"/>
    </row>
    <row r="290" spans="2:11" ht="15" x14ac:dyDescent="0.3">
      <c r="B290" s="3"/>
      <c r="C290" s="3"/>
      <c r="D290" s="3"/>
      <c r="E290" s="3"/>
      <c r="F290" s="5"/>
      <c r="G290" s="6"/>
      <c r="H290" s="9"/>
      <c r="I290" s="5"/>
      <c r="J290" s="5"/>
      <c r="K290" s="3"/>
    </row>
    <row r="291" spans="2:11" ht="15" x14ac:dyDescent="0.3">
      <c r="B291" s="3"/>
      <c r="C291" s="3"/>
      <c r="D291" s="3"/>
      <c r="E291" s="3"/>
      <c r="F291" s="5"/>
      <c r="G291" s="6"/>
      <c r="H291" s="9"/>
      <c r="I291" s="5"/>
      <c r="J291" s="5"/>
      <c r="K291" s="3"/>
    </row>
    <row r="292" spans="2:11" ht="15" x14ac:dyDescent="0.3">
      <c r="B292" s="3"/>
      <c r="C292" s="3"/>
      <c r="D292" s="3"/>
      <c r="E292" s="3"/>
      <c r="F292" s="5"/>
      <c r="G292" s="6"/>
      <c r="H292" s="9"/>
      <c r="I292" s="5"/>
      <c r="J292" s="5"/>
      <c r="K292" s="3"/>
    </row>
    <row r="293" spans="2:11" ht="15" x14ac:dyDescent="0.3">
      <c r="B293" s="3"/>
      <c r="C293" s="3"/>
      <c r="D293" s="3"/>
      <c r="E293" s="3"/>
      <c r="F293" s="5"/>
      <c r="G293" s="6"/>
      <c r="H293" s="9"/>
      <c r="I293" s="5"/>
      <c r="J293" s="5"/>
      <c r="K293" s="3"/>
    </row>
    <row r="294" spans="2:11" ht="15" x14ac:dyDescent="0.3">
      <c r="B294" s="3"/>
      <c r="C294" s="3"/>
      <c r="D294" s="3"/>
      <c r="E294" s="3"/>
      <c r="F294" s="5"/>
      <c r="G294" s="6"/>
      <c r="H294" s="9"/>
      <c r="I294" s="5"/>
      <c r="J294" s="5"/>
      <c r="K294" s="3"/>
    </row>
    <row r="295" spans="2:11" ht="15" x14ac:dyDescent="0.3">
      <c r="B295" s="3"/>
      <c r="C295" s="3"/>
      <c r="D295" s="3"/>
      <c r="E295" s="3"/>
      <c r="F295" s="5"/>
      <c r="G295" s="6"/>
      <c r="H295" s="9"/>
      <c r="I295" s="5"/>
      <c r="J295" s="5"/>
      <c r="K295" s="3"/>
    </row>
    <row r="296" spans="2:11" ht="15" x14ac:dyDescent="0.3">
      <c r="B296" s="3"/>
      <c r="C296" s="3"/>
      <c r="D296" s="3"/>
      <c r="E296" s="3"/>
      <c r="F296" s="5"/>
      <c r="G296" s="6"/>
      <c r="H296" s="9"/>
      <c r="I296" s="5"/>
      <c r="J296" s="5"/>
      <c r="K296" s="3"/>
    </row>
    <row r="297" spans="2:11" ht="15" x14ac:dyDescent="0.3">
      <c r="B297" s="3"/>
      <c r="C297" s="3"/>
      <c r="D297" s="3"/>
      <c r="E297" s="3"/>
      <c r="F297" s="5"/>
      <c r="G297" s="6"/>
      <c r="H297" s="9"/>
      <c r="I297" s="5"/>
      <c r="J297" s="5"/>
      <c r="K297" s="3"/>
    </row>
    <row r="298" spans="2:11" ht="15" x14ac:dyDescent="0.3">
      <c r="C298" s="3"/>
      <c r="D298" s="3"/>
      <c r="E298" s="3"/>
      <c r="F298" s="5"/>
      <c r="G298" s="6"/>
      <c r="H298" s="9"/>
      <c r="I298" s="5"/>
      <c r="J298" s="5"/>
      <c r="K298" s="3"/>
    </row>
    <row r="299" spans="2:11" ht="15" x14ac:dyDescent="0.3">
      <c r="C299" s="3"/>
      <c r="D299" s="3"/>
      <c r="E299" s="3"/>
      <c r="F299" s="5"/>
      <c r="G299" s="6"/>
      <c r="H299" s="9"/>
      <c r="I299" s="5"/>
      <c r="K299" s="3"/>
    </row>
    <row r="300" spans="2:11" ht="15" x14ac:dyDescent="0.3">
      <c r="E300" s="3"/>
      <c r="F300" s="5"/>
      <c r="G300" s="6"/>
      <c r="H300" s="9"/>
      <c r="I300" s="5"/>
      <c r="K300" s="3"/>
    </row>
    <row r="301" spans="2:11" ht="15" x14ac:dyDescent="0.3">
      <c r="E301" s="3"/>
      <c r="F301" s="5"/>
      <c r="G301" s="6"/>
      <c r="H301" s="9"/>
      <c r="I301" s="5"/>
      <c r="K301" s="3"/>
    </row>
    <row r="302" spans="2:11" ht="15" x14ac:dyDescent="0.3">
      <c r="E302" s="3"/>
      <c r="K302" s="3"/>
    </row>
    <row r="303" spans="2:11" ht="15" x14ac:dyDescent="0.3">
      <c r="E303" s="3"/>
      <c r="K303" s="3"/>
    </row>
    <row r="304" spans="2:11" ht="15" x14ac:dyDescent="0.3">
      <c r="J304"/>
      <c r="K304" s="3"/>
    </row>
    <row r="305" spans="6:11" ht="15" x14ac:dyDescent="0.3">
      <c r="J305"/>
      <c r="K305" s="3"/>
    </row>
    <row r="306" spans="6:11" ht="15" x14ac:dyDescent="0.3">
      <c r="F306"/>
      <c r="G306"/>
      <c r="H306"/>
      <c r="I306"/>
      <c r="J306"/>
      <c r="K306" s="3"/>
    </row>
    <row r="307" spans="6:11" ht="15" x14ac:dyDescent="0.3">
      <c r="F307"/>
      <c r="G307"/>
      <c r="H307"/>
      <c r="I307"/>
      <c r="J307"/>
      <c r="K307" s="3"/>
    </row>
    <row r="308" spans="6:11" x14ac:dyDescent="0.2">
      <c r="F308"/>
      <c r="G308"/>
      <c r="H308"/>
      <c r="I308"/>
    </row>
    <row r="309" spans="6:11" x14ac:dyDescent="0.2">
      <c r="F309"/>
      <c r="G309"/>
      <c r="H309"/>
      <c r="I309"/>
    </row>
  </sheetData>
  <mergeCells count="3">
    <mergeCell ref="F6:H7"/>
    <mergeCell ref="I6:J7"/>
    <mergeCell ref="B68:E68"/>
  </mergeCells>
  <phoneticPr fontId="6" type="noConversion"/>
  <printOptions horizontalCentered="1"/>
  <pageMargins left="0.39370078740157483" right="0.39370078740157483" top="0.59055118110236227" bottom="0.39370078740157483" header="0" footer="0"/>
  <pageSetup paperSize="9" scale="4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"/>
  <sheetViews>
    <sheetView zoomScale="75" workbookViewId="0">
      <selection activeCell="H53" sqref="H53"/>
    </sheetView>
  </sheetViews>
  <sheetFormatPr defaultRowHeight="12.75" x14ac:dyDescent="0.2"/>
  <cols>
    <col min="3" max="3" width="7" customWidth="1"/>
    <col min="4" max="4" width="25.7109375" customWidth="1"/>
    <col min="5" max="5" width="10.5703125" customWidth="1"/>
    <col min="6" max="6" width="8.28515625" customWidth="1"/>
    <col min="7" max="8" width="12.7109375" customWidth="1"/>
    <col min="9" max="9" width="14.7109375" customWidth="1"/>
  </cols>
  <sheetData>
    <row r="1" ht="3.75" customHeight="1" x14ac:dyDescent="0.2"/>
  </sheetData>
  <phoneticPr fontId="6" type="noConversion"/>
  <printOptions horizontalCentered="1" verticalCentered="1"/>
  <pageMargins left="0.78740157499999996" right="0.78740157499999996" top="0.59055118110236227" bottom="0.59055118110236227" header="0" footer="0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Página 1</vt:lpstr>
      <vt:lpstr>Página 2</vt:lpstr>
      <vt:lpstr>'Página 1'!Area_de_impressao</vt:lpstr>
      <vt:lpstr>'Página 2'!Area_de_impressao</vt:lpstr>
      <vt:lpstr>'Página 1'!Titulos_de_impressao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 Stumpf</dc:creator>
  <cp:lastModifiedBy>Cliente</cp:lastModifiedBy>
  <cp:lastPrinted>2023-02-06T16:43:18Z</cp:lastPrinted>
  <dcterms:created xsi:type="dcterms:W3CDTF">1998-07-16T19:01:30Z</dcterms:created>
  <dcterms:modified xsi:type="dcterms:W3CDTF">2023-05-04T11:23:44Z</dcterms:modified>
</cp:coreProperties>
</file>