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A:\ENGENHARIA\Engenharia_2024\Palmitos\1 Centro de Eventos_Ilha Redonda\4 Orçamento e Memoriais\"/>
    </mc:Choice>
  </mc:AlternateContent>
  <bookViews>
    <workbookView xWindow="-120" yWindow="-120" windowWidth="20730" windowHeight="11160" firstSheet="1" activeTab="7"/>
  </bookViews>
  <sheets>
    <sheet name="Capa_Composição" sheetId="2" r:id="rId1"/>
    <sheet name="Composição 01" sheetId="4" r:id="rId2"/>
    <sheet name="Composição 02" sheetId="3" r:id="rId3"/>
    <sheet name="Composição 03" sheetId="5" r:id="rId4"/>
    <sheet name="Composição 04" sheetId="6" r:id="rId5"/>
    <sheet name="Composição 05" sheetId="7" r:id="rId6"/>
    <sheet name="Composição 06" sheetId="9" r:id="rId7"/>
    <sheet name="Composição 07" sheetId="10" r:id="rId8"/>
    <sheet name="Composição 08" sheetId="11" r:id="rId9"/>
  </sheets>
  <definedNames>
    <definedName name="_xlnm.Print_Area" localSheetId="2">'Composição 02'!$A$1:$G$54</definedName>
    <definedName name="_xlnm.Print_Area" localSheetId="3">'Composição 03'!$A$1:$G$39</definedName>
  </definedNames>
  <calcPr calcId="162913"/>
</workbook>
</file>

<file path=xl/calcChain.xml><?xml version="1.0" encoding="utf-8"?>
<calcChain xmlns="http://schemas.openxmlformats.org/spreadsheetml/2006/main">
  <c r="G16" i="11" l="1"/>
  <c r="G14" i="11" l="1"/>
  <c r="G13" i="11"/>
  <c r="G12" i="11"/>
  <c r="G11" i="11"/>
  <c r="G10" i="11"/>
  <c r="G9" i="11"/>
  <c r="G17" i="10" l="1"/>
  <c r="G16" i="10"/>
  <c r="G15" i="10"/>
  <c r="G14" i="10"/>
  <c r="G13" i="10"/>
  <c r="G12" i="10"/>
  <c r="G11" i="10"/>
  <c r="G10" i="10"/>
  <c r="G9" i="10"/>
  <c r="G17" i="9"/>
  <c r="G14" i="9"/>
  <c r="G16" i="9"/>
  <c r="G15" i="9"/>
  <c r="G11" i="9"/>
  <c r="G10" i="9"/>
  <c r="G9" i="9"/>
  <c r="G19" i="10" l="1"/>
  <c r="C32" i="7"/>
  <c r="E12" i="7" s="1"/>
  <c r="C25" i="7"/>
  <c r="E11" i="7" s="1"/>
  <c r="G11" i="7" s="1"/>
  <c r="G16" i="7"/>
  <c r="E15" i="7"/>
  <c r="G15" i="7" s="1"/>
  <c r="G10" i="7"/>
  <c r="G9" i="7"/>
  <c r="C34" i="6"/>
  <c r="C32" i="6"/>
  <c r="E14" i="6" s="1"/>
  <c r="G14" i="6" s="1"/>
  <c r="C25" i="6"/>
  <c r="E11" i="6" s="1"/>
  <c r="G11" i="6" s="1"/>
  <c r="G16" i="6"/>
  <c r="E15" i="6"/>
  <c r="G15" i="6" s="1"/>
  <c r="G10" i="6"/>
  <c r="G9" i="6"/>
  <c r="C26" i="5"/>
  <c r="C34" i="5"/>
  <c r="E13" i="3"/>
  <c r="G13" i="3" s="1"/>
  <c r="G13" i="9" l="1"/>
  <c r="G12" i="9"/>
  <c r="E13" i="7"/>
  <c r="G13" i="7" s="1"/>
  <c r="G12" i="7"/>
  <c r="C34" i="7"/>
  <c r="E14" i="7" s="1"/>
  <c r="G14" i="7" s="1"/>
  <c r="E12" i="6"/>
  <c r="E13" i="6" s="1"/>
  <c r="G13" i="6" s="1"/>
  <c r="E17" i="3"/>
  <c r="G19" i="9" l="1"/>
  <c r="G18" i="7"/>
  <c r="G12" i="6"/>
  <c r="G18" i="6" s="1"/>
  <c r="C34" i="3" l="1"/>
  <c r="C48" i="3"/>
  <c r="C36" i="5" l="1"/>
  <c r="E14" i="5" s="1"/>
  <c r="G14" i="5" s="1"/>
  <c r="E11" i="5"/>
  <c r="G11" i="5" s="1"/>
  <c r="G16" i="5"/>
  <c r="E15" i="5"/>
  <c r="G15" i="5" s="1"/>
  <c r="G10" i="5"/>
  <c r="G9" i="5"/>
  <c r="E12" i="5" l="1"/>
  <c r="G12" i="5" l="1"/>
  <c r="E13" i="5"/>
  <c r="G13" i="5" s="1"/>
  <c r="G14" i="4"/>
  <c r="G13" i="4"/>
  <c r="G12" i="4"/>
  <c r="G11" i="4"/>
  <c r="G10" i="4"/>
  <c r="G9" i="4"/>
  <c r="E11" i="3"/>
  <c r="G11" i="3" s="1"/>
  <c r="G17" i="3"/>
  <c r="E16" i="3"/>
  <c r="G16" i="3" s="1"/>
  <c r="E15" i="3"/>
  <c r="G15" i="3" s="1"/>
  <c r="C50" i="3"/>
  <c r="E14" i="3" s="1"/>
  <c r="G14" i="3" s="1"/>
  <c r="G18" i="3"/>
  <c r="G10" i="3"/>
  <c r="G9" i="3"/>
  <c r="G18" i="5" l="1"/>
  <c r="G16" i="4"/>
  <c r="E12" i="3"/>
  <c r="G12" i="3" s="1"/>
  <c r="G20" i="3" s="1"/>
</calcChain>
</file>

<file path=xl/sharedStrings.xml><?xml version="1.0" encoding="utf-8"?>
<sst xmlns="http://schemas.openxmlformats.org/spreadsheetml/2006/main" count="345" uniqueCount="110">
  <si>
    <t>H</t>
  </si>
  <si>
    <t>CÓDIGO</t>
  </si>
  <si>
    <t>DESCRIÇÃO</t>
  </si>
  <si>
    <t>UNIDADE</t>
  </si>
  <si>
    <t>COEFICIENTE</t>
  </si>
  <si>
    <t>FUES</t>
  </si>
  <si>
    <t>TOTAL</t>
  </si>
  <si>
    <t>∑ TOTAL</t>
  </si>
  <si>
    <t>COMPOSICAO</t>
  </si>
  <si>
    <t>SERVENTE COM ENCARGOS COMPLEMENTARES</t>
  </si>
  <si>
    <t>INSUMO</t>
  </si>
  <si>
    <t>MONTADOR DE ESTRUTURA METÁLICA COM ENCARGOS COMPLEMENTARES</t>
  </si>
  <si>
    <t>KG</t>
  </si>
  <si>
    <t>M²</t>
  </si>
  <si>
    <t>COMPOSIÇÃO Nº 01</t>
  </si>
  <si>
    <t>COMPOSIÇÃO</t>
  </si>
  <si>
    <t>AÇO</t>
  </si>
  <si>
    <t xml:space="preserve">∑ </t>
  </si>
  <si>
    <t>PINTURA</t>
  </si>
  <si>
    <t>GUINDAUTO HIDRÁULICO, CAPACIDADE MÁXIMA DE CARGA 6.200 KG, MOMENTO MÁXIMO DE CARGA 11,7 TM, ALCANCE MÁXIMO HORIZONTAL DE 9,70 M</t>
  </si>
  <si>
    <t>CHP</t>
  </si>
  <si>
    <t>UND</t>
  </si>
  <si>
    <t>SOLDA DE TOPO EM CHAPA/PERFIL/TUBO DE AÇO CHANFRADO</t>
  </si>
  <si>
    <t>M</t>
  </si>
  <si>
    <t>Solda</t>
  </si>
  <si>
    <t>PARAFUSO EM AÇO ZINCADO, AUTOBROCANTE, COMPRIMENTO DE 13 MM</t>
  </si>
  <si>
    <t>JATEAMENTO ABRASIVO COM GRANALHA DE AÇO EM PERFIL METÁLICO EM FÁBRICA AF_01/2020</t>
  </si>
  <si>
    <t>PINTURA COM TINTA ALQUÍDICA DE ACABAMENTO (ESMALTE SINTÉTICO FOSCO)LVERIZADA SOBRE PERFIL METÁLICO EXECUTADO EM FÁBRICA (POR DEMÃO)</t>
  </si>
  <si>
    <t>PERFIL U EM CHAPA DE AÇO DOBRADA CONFORME PERFIS DE PROJETO</t>
  </si>
  <si>
    <t>Considerando duas demãos</t>
  </si>
  <si>
    <t xml:space="preserve">ESTRUTURA METALICA DE COBERTURA  EM TESOURAS, FORNECIMENTO, MONTAGEM E PINTURA - DIMENSÕES E PERFIS INDICADOS NO PROJETO ESTRUTURAL (UND) </t>
  </si>
  <si>
    <t>COMPOSIÇÃO Nº 03</t>
  </si>
  <si>
    <r>
      <t xml:space="preserve">CONCRETAGEM DE VIGAS; PILARES E LAJE, </t>
    </r>
    <r>
      <rPr>
        <b/>
        <sz val="12"/>
        <color theme="1"/>
        <rFont val="Calibri"/>
        <family val="2"/>
        <scheme val="minor"/>
      </rPr>
      <t>FCK = 30 MPA</t>
    </r>
    <r>
      <rPr>
        <b/>
        <sz val="11"/>
        <color theme="1"/>
        <rFont val="Calibri"/>
        <family val="2"/>
        <scheme val="minor"/>
      </rPr>
      <t xml:space="preserve">, COM USO DE BOMBA EM EDIFICAÇÃO - LANÇAMENTO, ADENSAMENTO E ACABAMENTO. </t>
    </r>
  </si>
  <si>
    <t>CONCRETO USINADO BOMBEAVEL, CLASSE DE RESISTENCIA C30, COM BRITA 0 E 1, SLUMP = 100 +/- 20 MM, INCLUI SERVICO DE BOMBEAMENTO (NBR 8953)</t>
  </si>
  <si>
    <t>M3</t>
  </si>
  <si>
    <t>1,1030000</t>
  </si>
  <si>
    <t>CARPINTEIRO DE FORMAS COM ENCARGOS COMPLEMENTARES</t>
  </si>
  <si>
    <t>0,1990000</t>
  </si>
  <si>
    <t>PEDREIRO COM ENCARGOS COMPLEMENTARES</t>
  </si>
  <si>
    <t>1,1920000</t>
  </si>
  <si>
    <t>VIBRADOR DE IMERSÃO, DIÂMETRO DE PONTEIRA 45MM, MOTOR ELÉTRICO TRIFÁSICO POTÊNCIA DE 2 CV - CHP DIURNO. AF_06/2015</t>
  </si>
  <si>
    <t>0,0680000</t>
  </si>
  <si>
    <t>VIBRADOR DE IMERSÃO, DIÂMETRO DE PONTEIRA 45MM, MOTOR ELÉTRICO TRIFÁSICO POTÊNCIA DE 2 CV - CHI DIURNO. AF_06/2015</t>
  </si>
  <si>
    <t>CHI</t>
  </si>
  <si>
    <t>0,1310000</t>
  </si>
  <si>
    <t>COMPOSIÇÃO Nº 02</t>
  </si>
  <si>
    <t>ACO CA-50, 12,5 MM OU 16,0 MM, VERGALHAO GALVANIZADO COM ROSCA (PARAFUSO)</t>
  </si>
  <si>
    <t xml:space="preserve">ESTRUTURA METALICA PARA FIXAÇÃO DO FECHAMENTO EM ACM, FORNECIMENTO, MONTAGEM E PINTURA - DIMENSÕES E PERFIS INDICADOS NO PROJETO ESTRUTURAL (UND) </t>
  </si>
  <si>
    <t>Perfil U 175x60x3.35</t>
  </si>
  <si>
    <t>Perfil U 166x60x3.00</t>
  </si>
  <si>
    <r>
      <t xml:space="preserve">Cantoneira e Diagonais 1 1/4" 3.18mm: </t>
    </r>
    <r>
      <rPr>
        <sz val="11"/>
        <color rgb="FFFF0000"/>
        <rFont val="Calibri"/>
        <family val="2"/>
        <scheme val="minor"/>
      </rPr>
      <t>340,00m x 1,50 Kg/m</t>
    </r>
  </si>
  <si>
    <r>
      <t xml:space="preserve">Barra diâmetro 12.5 mm - Contravento </t>
    </r>
    <r>
      <rPr>
        <sz val="11"/>
        <color rgb="FFFF0000"/>
        <rFont val="Calibri"/>
        <family val="2"/>
        <scheme val="minor"/>
      </rPr>
      <t>0,617 Kg/m x 234,00m</t>
    </r>
  </si>
  <si>
    <r>
      <t xml:space="preserve">Chapa de ligação das terças </t>
    </r>
    <r>
      <rPr>
        <sz val="11"/>
        <color rgb="FFFF0000"/>
        <rFont val="Calibri"/>
        <family val="2"/>
        <scheme val="minor"/>
      </rPr>
      <t>0,6 Kg/und x 136 und</t>
    </r>
  </si>
  <si>
    <r>
      <t xml:space="preserve">Chapa de ligação: </t>
    </r>
    <r>
      <rPr>
        <sz val="11"/>
        <color rgb="FFFF0000"/>
        <rFont val="Calibri"/>
        <family val="2"/>
        <scheme val="minor"/>
      </rPr>
      <t>24,00 und x 3,15 Kg/und</t>
    </r>
  </si>
  <si>
    <r>
      <t xml:space="preserve">Perfil U 100x40x2.65            </t>
    </r>
    <r>
      <rPr>
        <sz val="11"/>
        <color rgb="FFFF0000"/>
        <rFont val="Calibri"/>
        <family val="2"/>
        <scheme val="minor"/>
      </rPr>
      <t>56m x 3,52 Kg/m</t>
    </r>
  </si>
  <si>
    <r>
      <t xml:space="preserve">Perfil U 92x30x2.65             </t>
    </r>
    <r>
      <rPr>
        <sz val="11"/>
        <color rgb="FFFF0000"/>
        <rFont val="Calibri"/>
        <family val="2"/>
        <scheme val="minor"/>
      </rPr>
      <t xml:space="preserve">139m x 2,93 Kg/m </t>
    </r>
  </si>
  <si>
    <r>
      <t xml:space="preserve">Perfil U 100x40x2.65            </t>
    </r>
    <r>
      <rPr>
        <sz val="11"/>
        <color rgb="FFFF0000"/>
        <rFont val="Calibri"/>
        <family val="2"/>
        <scheme val="minor"/>
      </rPr>
      <t>56m x 0,36 m²/m</t>
    </r>
  </si>
  <si>
    <r>
      <t xml:space="preserve">Perfil U 92x30x2.65             </t>
    </r>
    <r>
      <rPr>
        <sz val="11"/>
        <color rgb="FFFF0000"/>
        <rFont val="Calibri"/>
        <family val="2"/>
        <scheme val="minor"/>
      </rPr>
      <t xml:space="preserve">139m x 0,31 m²/m </t>
    </r>
  </si>
  <si>
    <t>Perfil UR 150x50x3.00</t>
  </si>
  <si>
    <t>Perfil UR 150x50x17x3.00</t>
  </si>
  <si>
    <r>
      <t xml:space="preserve">Barra diâmetro 12.5 mm - Contravento </t>
    </r>
    <r>
      <rPr>
        <sz val="11"/>
        <color rgb="FFFF0000"/>
        <rFont val="Calibri"/>
        <family val="2"/>
        <scheme val="minor"/>
      </rPr>
      <t>0,0314 m²/m x 234,00m</t>
    </r>
  </si>
  <si>
    <r>
      <t xml:space="preserve">Cantoneira 1 1/4" 3.18mm: </t>
    </r>
    <r>
      <rPr>
        <sz val="11"/>
        <color rgb="FFFF0000"/>
        <rFont val="Calibri"/>
        <family val="2"/>
        <scheme val="minor"/>
      </rPr>
      <t>340,00m x 0,13 m²/m</t>
    </r>
  </si>
  <si>
    <r>
      <t xml:space="preserve">Chapa de ligação: </t>
    </r>
    <r>
      <rPr>
        <sz val="11"/>
        <color rgb="FFFF0000"/>
        <rFont val="Calibri"/>
        <family val="2"/>
        <scheme val="minor"/>
      </rPr>
      <t>24,00 und x 0,10 m²/und</t>
    </r>
  </si>
  <si>
    <r>
      <t xml:space="preserve">Chapa de ligação das terças </t>
    </r>
    <r>
      <rPr>
        <sz val="11"/>
        <color rgb="FFFF0000"/>
        <rFont val="Calibri"/>
        <family val="2"/>
        <scheme val="minor"/>
      </rPr>
      <t>0,05 m²/m x 136 und</t>
    </r>
  </si>
  <si>
    <t>Parafusos autobrocantes 4 und x 136 und</t>
  </si>
  <si>
    <t>Barra de aço zincado roscada diâm 12.5 para fixação da treliça nos pilares.</t>
  </si>
  <si>
    <t>PINTURA COM TINTA ALQUÍDICA DE FUNDO (TIPO ZARCÃO) PULVERIZADA SOBRE PERFIL METÁLICO EXECUTADO EM FÁBRICA (POR DEMÃO). AF_01/2020_PE - Considerado uma demão</t>
  </si>
  <si>
    <r>
      <t xml:space="preserve">Perfil tubular 50x50x3.00 </t>
    </r>
    <r>
      <rPr>
        <sz val="11"/>
        <color rgb="FFFF0000"/>
        <rFont val="Calibri"/>
        <family val="2"/>
        <scheme val="minor"/>
      </rPr>
      <t>(1006,00m x 4,57 Kg/m)</t>
    </r>
  </si>
  <si>
    <r>
      <t xml:space="preserve">Perfil tubular 50x50x3.00    </t>
    </r>
    <r>
      <rPr>
        <sz val="11"/>
        <color rgb="FFFF0000"/>
        <rFont val="Calibri"/>
        <family val="2"/>
        <scheme val="minor"/>
      </rPr>
      <t>(1006,00m x 0,20 m²/m)</t>
    </r>
  </si>
  <si>
    <r>
      <t xml:space="preserve">Perfil U 50x25x3.00         </t>
    </r>
    <r>
      <rPr>
        <sz val="11"/>
        <color rgb="FFFF0000"/>
        <rFont val="Calibri"/>
        <family val="2"/>
        <scheme val="minor"/>
      </rPr>
      <t>(30,00m x 2,07 Kg/m)</t>
    </r>
  </si>
  <si>
    <r>
      <t xml:space="preserve">Perfil U 50x25x3.00          </t>
    </r>
    <r>
      <rPr>
        <sz val="11"/>
        <color rgb="FFFF0000"/>
        <rFont val="Calibri"/>
        <family val="2"/>
        <scheme val="minor"/>
      </rPr>
      <t>(30,00m x 0,22 m²/m)</t>
    </r>
  </si>
  <si>
    <t>Chapas metálicas de fixação # 4.0mm</t>
  </si>
  <si>
    <t>COMPOSIÇÃO Nº 04</t>
  </si>
  <si>
    <r>
      <t xml:space="preserve">ESTRUTURA METALICA PARA FIXAÇÃO DO ACM </t>
    </r>
    <r>
      <rPr>
        <b/>
        <sz val="11"/>
        <color rgb="FFFF0000"/>
        <rFont val="Calibri"/>
        <family val="2"/>
        <scheme val="minor"/>
      </rPr>
      <t>(PILARES EXTERNOS)</t>
    </r>
    <r>
      <rPr>
        <b/>
        <sz val="11"/>
        <color theme="1"/>
        <rFont val="Calibri"/>
        <family val="2"/>
        <scheme val="minor"/>
      </rPr>
      <t xml:space="preserve">, FORNECIMENTO, MONTAGEM E PINTURA - DIMENSÕES E PERFIS INDICADOS NO PROJETO ESTRUTURAL (UND) </t>
    </r>
  </si>
  <si>
    <r>
      <t xml:space="preserve">Perfil tubular 50x50x3.00 </t>
    </r>
    <r>
      <rPr>
        <sz val="11"/>
        <color rgb="FFFF0000"/>
        <rFont val="Calibri"/>
        <family val="2"/>
        <scheme val="minor"/>
      </rPr>
      <t>(47,00m x 4,57 Kg/m)</t>
    </r>
  </si>
  <si>
    <r>
      <t xml:space="preserve">Perfil tubular 50x50x3.00    </t>
    </r>
    <r>
      <rPr>
        <sz val="11"/>
        <color rgb="FFFF0000"/>
        <rFont val="Calibri"/>
        <family val="2"/>
        <scheme val="minor"/>
      </rPr>
      <t>(47,00m x 0,20 m²/m)</t>
    </r>
  </si>
  <si>
    <t>COMPOSIÇÃO Nº 05</t>
  </si>
  <si>
    <r>
      <t xml:space="preserve">ESTRUTURA METALICA PARA FIXAÇÃO DO ACM </t>
    </r>
    <r>
      <rPr>
        <b/>
        <sz val="11"/>
        <color rgb="FFFF0000"/>
        <rFont val="Calibri"/>
        <family val="2"/>
        <scheme val="minor"/>
      </rPr>
      <t>(PÓRTICO DE ENTRADA)</t>
    </r>
    <r>
      <rPr>
        <b/>
        <sz val="11"/>
        <color theme="1"/>
        <rFont val="Calibri"/>
        <family val="2"/>
        <scheme val="minor"/>
      </rPr>
      <t xml:space="preserve">, FORNECIMENTO, MONTAGEM E PINTURA - DIMENSÕES E PERFIS INDICADOS NO PROJETO ESTRUTURAL (UND) </t>
    </r>
  </si>
  <si>
    <r>
      <t xml:space="preserve">Perfil tubular 50x50x3.00 </t>
    </r>
    <r>
      <rPr>
        <sz val="11"/>
        <color rgb="FFFF0000"/>
        <rFont val="Calibri"/>
        <family val="2"/>
        <scheme val="minor"/>
      </rPr>
      <t>(97,00m x 4,57 Kg/m)</t>
    </r>
  </si>
  <si>
    <t>Chapas metálicas de fixação # 6.3mm</t>
  </si>
  <si>
    <r>
      <t xml:space="preserve">Perfil tubular 50x50x3.00    </t>
    </r>
    <r>
      <rPr>
        <sz val="11"/>
        <color rgb="FFFF0000"/>
        <rFont val="Calibri"/>
        <family val="2"/>
        <scheme val="minor"/>
      </rPr>
      <t>(97,00m x 0,20 m²/m)</t>
    </r>
  </si>
  <si>
    <t>COMPOSIÇÃO Nº 06</t>
  </si>
  <si>
    <t>SELANTE ELASTICO MONOCOMPONENTE A BASE DE POLIURETANO (PU) PARA JUNTAS DIVERSAS</t>
  </si>
  <si>
    <t>310ML</t>
  </si>
  <si>
    <t>PREGO DE ACO POLIDO COM CABECA 18 X 27 (2 1/2 X 10)</t>
  </si>
  <si>
    <t>REBITE DE ALUMINIO VAZADO DE REPUXO, 3,2 X 8 MM (1KG = 1025 UNIDADES)</t>
  </si>
  <si>
    <t>SOLDA EM BARRA DE ESTANHO-CHUMBO 50/50</t>
  </si>
  <si>
    <t>TELHADISTA COM ENCARGOS COMPLEMENTARES</t>
  </si>
  <si>
    <t>GUINCHO ELÉTRICO DE COLUNA, CAPACIDADE 400 KG, COM MOTO FREIO, MOTOR TRIFÁSICO DE 1,25 CV - CHP DIURNO. AF_03/2016</t>
  </si>
  <si>
    <t>GUINCHO ELÉTRICO DE COLUNA, CAPACIDADE 400 KG, COM MOTO FREIO, MOTOR TRIFÁSICO DE 1,25 CV - CHI DIURNO. AF_03/2016</t>
  </si>
  <si>
    <t>CHAPA DE ACO GALVANIZADA BITOLA GSG 24, E = 0,64 (5,12 KG/M2)</t>
  </si>
  <si>
    <r>
      <t xml:space="preserve">RUFO EM CHAPA DE AÇO GALVANIZADO NÚMERO 24, CORTE DE </t>
    </r>
    <r>
      <rPr>
        <b/>
        <sz val="14"/>
        <color theme="1"/>
        <rFont val="Calibri"/>
        <family val="2"/>
        <scheme val="minor"/>
      </rPr>
      <t>160 CM</t>
    </r>
    <r>
      <rPr>
        <b/>
        <sz val="11"/>
        <color theme="1"/>
        <rFont val="Calibri"/>
        <family val="2"/>
        <scheme val="minor"/>
      </rPr>
      <t>, INCLUSO TRANSPORTE VERTICAL (m)</t>
    </r>
  </si>
  <si>
    <t>COMPOSIÇÃO Nº 07</t>
  </si>
  <si>
    <r>
      <t xml:space="preserve">RUFO EM CHAPA DE AÇO GALVANIZADO NÚMERO 24, CORTE MÉDIO DE </t>
    </r>
    <r>
      <rPr>
        <b/>
        <sz val="14"/>
        <color theme="1"/>
        <rFont val="Calibri"/>
        <family val="2"/>
        <scheme val="minor"/>
      </rPr>
      <t xml:space="preserve">90 CM </t>
    </r>
    <r>
      <rPr>
        <b/>
        <i/>
        <sz val="11"/>
        <color theme="1"/>
        <rFont val="Calibri"/>
        <family val="2"/>
        <scheme val="minor"/>
      </rPr>
      <t>(VARIÁVEL CONFORME A INCLINAÇÃO DO TELHADO)</t>
    </r>
    <r>
      <rPr>
        <b/>
        <sz val="11"/>
        <color theme="1"/>
        <rFont val="Calibri"/>
        <family val="2"/>
        <scheme val="minor"/>
      </rPr>
      <t>, INCLUSO TRANSPORTE VERTICAL (m)</t>
    </r>
  </si>
  <si>
    <t>COMPOSIÇÃO Nº 08</t>
  </si>
  <si>
    <t>11029</t>
  </si>
  <si>
    <t>HASTE RETA PARA GANCHO DE FERRO GALVANIZADO, COM ROSCA 1/4 " X 30 CM PARA FIXACAO DE TELHA METALICA, INCLUI PORCA E ARRUELAS DE VEDACAO</t>
  </si>
  <si>
    <t>CJ</t>
  </si>
  <si>
    <t>4,1500000</t>
  </si>
  <si>
    <t>M2</t>
  </si>
  <si>
    <t>1,1460000</t>
  </si>
  <si>
    <t>0,0620000</t>
  </si>
  <si>
    <t>0,0560000</t>
  </si>
  <si>
    <t>0,0009000</t>
  </si>
  <si>
    <t>0,0012000</t>
  </si>
  <si>
    <t>SINAPI MARÇO - 2024</t>
  </si>
  <si>
    <t>MERCADO</t>
  </si>
  <si>
    <t>-</t>
  </si>
  <si>
    <t>TELHAMENTO EM TELHA GALVALUME COM ISOLAMENTO TERMOACUSTICO EM ISOPOR, ESPESSURA DE 30 MM, REVESTIMENTO EM TELHA TRAPEZOIDAL EM UMA FACE COM ESPESSURA DE 0,50 MM E NA OUTRA FACE REVESTIMENTO EM FILME</t>
  </si>
  <si>
    <t>TELHA GALVALUME COM ISOLAMENTO TERMOACUSTICO EM ISOPOR, ESPESSURA DE 30 MM, REVESTIMENTO EM TELHA TRAPEZOIDAL EM UMA FACE COM ESPESSURA DE 0,50 MM E NA OUTRA FACE REVESTIMENTO EM FILME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</si>
</sst>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&quot;R$&quot;\ * #,##0.00_-;\-&quot;R$&quot;\ * #,##0.00_-;_-&quot;R$&quot;\ * &quot;-&quot;??_-;_-@_-"/>
    <numFmt numFmtId="164" formatCode="&quot;=&quot;\ 0.00\ &quot;Kg&quot;"/>
    <numFmt numFmtId="165" formatCode="&quot;=&quot;\ 0.00\ &quot;m²&quot;"/>
    <numFmt numFmtId="166" formatCode="&quot;=&quot;\ 0.00\ &quot;m&quot;"/>
    <numFmt numFmtId="167" formatCode="&quot;=&quot;\ 0.00\ &quot;und&quot;"/>
    <numFmt numFmtId="168" formatCode="0.00\ &quot;m³&quot;"/>
    <numFmt numFmtId="169" formatCode="0.00\ &quot;Kg&quot;"/>
    <numFmt numFmtId="170" formatCode="0.00\ &quot;Kg/m³&quot;"/>
    <numFmt numFmtId="171" formatCode="0.00\ &quot;m²&quot;"/>
    <numFmt numFmtId="172" formatCode="0.00\ &quot;m²/m³&quot;"/>
    <numFmt numFmtId="173" formatCode="#,##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Courier"/>
      <family val="3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8"/>
      <color theme="1"/>
      <name val="Courier"/>
      <family val="3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DDFFDD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EBFFE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44" fontId="0" fillId="0" borderId="1" xfId="0" applyNumberFormat="1" applyBorder="1" applyAlignment="1">
      <alignment horizontal="left" vertical="center"/>
    </xf>
    <xf numFmtId="0" fontId="3" fillId="0" borderId="1" xfId="0" applyFont="1" applyBorder="1"/>
    <xf numFmtId="0" fontId="1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Border="1"/>
    <xf numFmtId="44" fontId="2" fillId="0" borderId="0" xfId="0" applyNumberFormat="1" applyFont="1" applyFill="1" applyBorder="1"/>
    <xf numFmtId="0" fontId="0" fillId="0" borderId="0" xfId="0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vertic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165" fontId="1" fillId="0" borderId="0" xfId="0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2" fontId="6" fillId="0" borderId="1" xfId="1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/>
    <xf numFmtId="0" fontId="0" fillId="0" borderId="0" xfId="0" applyFill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2" fontId="6" fillId="3" borderId="1" xfId="1" applyNumberFormat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left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1" fillId="0" borderId="0" xfId="0" applyFont="1"/>
    <xf numFmtId="168" fontId="0" fillId="0" borderId="0" xfId="0" applyNumberFormat="1" applyAlignment="1"/>
    <xf numFmtId="169" fontId="0" fillId="0" borderId="0" xfId="0" applyNumberFormat="1"/>
    <xf numFmtId="170" fontId="0" fillId="0" borderId="0" xfId="0" applyNumberFormat="1" applyAlignment="1">
      <alignment horizontal="center"/>
    </xf>
    <xf numFmtId="0" fontId="0" fillId="0" borderId="0" xfId="0" applyFont="1"/>
    <xf numFmtId="171" fontId="0" fillId="0" borderId="0" xfId="0" applyNumberFormat="1"/>
    <xf numFmtId="172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164" fontId="1" fillId="5" borderId="0" xfId="0" applyNumberFormat="1" applyFont="1" applyFill="1" applyAlignment="1">
      <alignment horizontal="left" vertical="center"/>
    </xf>
    <xf numFmtId="164" fontId="1" fillId="6" borderId="0" xfId="0" applyNumberFormat="1" applyFont="1" applyFill="1" applyAlignment="1">
      <alignment horizontal="left" vertical="center"/>
    </xf>
    <xf numFmtId="165" fontId="1" fillId="5" borderId="0" xfId="0" applyNumberFormat="1" applyFont="1" applyFill="1" applyAlignment="1">
      <alignment horizontal="left" vertical="center"/>
    </xf>
    <xf numFmtId="165" fontId="11" fillId="5" borderId="0" xfId="0" applyNumberFormat="1" applyFont="1" applyFill="1" applyAlignment="1">
      <alignment horizontal="left" vertical="center"/>
    </xf>
    <xf numFmtId="167" fontId="11" fillId="6" borderId="0" xfId="0" applyNumberFormat="1" applyFont="1" applyFill="1" applyAlignment="1">
      <alignment horizontal="left" vertical="center"/>
    </xf>
    <xf numFmtId="166" fontId="11" fillId="6" borderId="0" xfId="0" applyNumberFormat="1" applyFont="1" applyFill="1" applyAlignment="1">
      <alignment horizontal="left" vertical="center"/>
    </xf>
    <xf numFmtId="44" fontId="11" fillId="7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1" fillId="6" borderId="0" xfId="0" applyNumberFormat="1" applyFont="1" applyFill="1" applyAlignment="1">
      <alignment horizontal="left" vertical="center"/>
    </xf>
    <xf numFmtId="164" fontId="11" fillId="6" borderId="0" xfId="0" applyNumberFormat="1" applyFont="1" applyFill="1" applyAlignment="1">
      <alignment horizontal="left" vertical="center"/>
    </xf>
    <xf numFmtId="44" fontId="1" fillId="7" borderId="1" xfId="0" applyNumberFormat="1" applyFont="1" applyFill="1" applyBorder="1" applyAlignment="1">
      <alignment horizontal="left" vertical="center"/>
    </xf>
    <xf numFmtId="173" fontId="6" fillId="4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10" fontId="0" fillId="0" borderId="0" xfId="0" applyNumberFormat="1" applyFill="1" applyBorder="1" applyAlignment="1">
      <alignment horizontal="left" vertical="center" wrapText="1"/>
    </xf>
    <xf numFmtId="10" fontId="0" fillId="0" borderId="0" xfId="0" applyNumberFormat="1" applyFill="1" applyBorder="1" applyAlignment="1">
      <alignment horizontal="left" vertical="center"/>
    </xf>
    <xf numFmtId="44" fontId="1" fillId="7" borderId="1" xfId="0" applyNumberFormat="1" applyFont="1" applyFill="1" applyBorder="1"/>
    <xf numFmtId="44" fontId="11" fillId="7" borderId="1" xfId="0" applyNumberFormat="1" applyFont="1" applyFill="1" applyBorder="1"/>
  </cellXfs>
  <cellStyles count="2">
    <cellStyle name="Normal" xfId="0" builtinId="0"/>
    <cellStyle name="Normal_Pesquisa no referencial 10 de maio de 2013" xfId="1"/>
  </cellStyles>
  <dxfs count="68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EBFFEB"/>
      <color rgb="FFFFFFE1"/>
      <color rgb="FF99FF99"/>
      <color rgb="FFDDFFDD"/>
      <color rgb="FF00642D"/>
      <color rgb="FFFFFFCC"/>
      <color rgb="FFCCFFCC"/>
      <color rgb="FFEAEAEA"/>
      <color rgb="FFFFFF99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view="pageLayout" zoomScaleNormal="100" workbookViewId="0">
      <selection activeCell="A3" sqref="A3"/>
    </sheetView>
  </sheetViews>
  <sheetFormatPr defaultRowHeight="15" x14ac:dyDescent="0.25"/>
  <sheetData>
    <row r="1" spans="1:1" ht="6" customHeight="1" x14ac:dyDescent="0.25"/>
    <row r="3" spans="1:1" ht="18.75" x14ac:dyDescent="0.3">
      <c r="A3" s="13" t="s">
        <v>15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Normal="100" workbookViewId="0">
      <selection activeCell="A2" sqref="A2"/>
    </sheetView>
  </sheetViews>
  <sheetFormatPr defaultRowHeight="15" x14ac:dyDescent="0.25"/>
  <cols>
    <col min="1" max="1" width="12.85546875" customWidth="1"/>
    <col min="2" max="2" width="10.5703125" customWidth="1"/>
    <col min="3" max="3" width="58.7109375" customWidth="1"/>
    <col min="4" max="4" width="9.140625" customWidth="1"/>
    <col min="5" max="5" width="12.140625" customWidth="1"/>
    <col min="6" max="6" width="13.85546875" customWidth="1"/>
    <col min="7" max="7" width="13" customWidth="1"/>
    <col min="10" max="10" width="15.85546875" customWidth="1"/>
  </cols>
  <sheetData>
    <row r="1" spans="1:10" ht="4.5" customHeight="1" x14ac:dyDescent="0.25">
      <c r="B1" s="5"/>
      <c r="C1" s="5"/>
      <c r="D1" s="5"/>
      <c r="E1" s="5"/>
      <c r="F1" s="5"/>
      <c r="G1" s="5"/>
    </row>
    <row r="2" spans="1:10" ht="15.75" customHeight="1" x14ac:dyDescent="0.25">
      <c r="A2" s="6" t="s">
        <v>14</v>
      </c>
      <c r="B2" s="5"/>
      <c r="C2" s="5"/>
      <c r="D2" s="5"/>
      <c r="E2" s="5"/>
      <c r="F2" s="5"/>
      <c r="G2" s="5"/>
    </row>
    <row r="3" spans="1:10" ht="6" customHeight="1" x14ac:dyDescent="0.25">
      <c r="A3" s="2"/>
      <c r="B3" s="5"/>
      <c r="C3" s="5"/>
      <c r="D3" s="5"/>
      <c r="E3" s="5"/>
      <c r="F3" s="5"/>
      <c r="G3" s="5"/>
    </row>
    <row r="4" spans="1:10" x14ac:dyDescent="0.25">
      <c r="A4" s="61" t="s">
        <v>32</v>
      </c>
      <c r="B4" s="61"/>
      <c r="C4" s="61"/>
      <c r="D4" s="61"/>
      <c r="E4" s="61"/>
      <c r="F4" s="61"/>
      <c r="G4" s="61"/>
    </row>
    <row r="5" spans="1:10" ht="6" customHeight="1" x14ac:dyDescent="0.25">
      <c r="A5" s="3"/>
      <c r="B5" s="3"/>
      <c r="C5" s="3"/>
      <c r="D5" s="3"/>
      <c r="E5" s="3"/>
      <c r="F5" s="3"/>
      <c r="G5" s="3"/>
    </row>
    <row r="6" spans="1:10" ht="15" customHeight="1" x14ac:dyDescent="0.25">
      <c r="A6" s="62" t="s">
        <v>5</v>
      </c>
      <c r="B6" s="62" t="s">
        <v>1</v>
      </c>
      <c r="C6" s="62" t="s">
        <v>2</v>
      </c>
      <c r="D6" s="62" t="s">
        <v>3</v>
      </c>
      <c r="E6" s="62" t="s">
        <v>4</v>
      </c>
      <c r="F6" s="63" t="s">
        <v>105</v>
      </c>
      <c r="G6" s="62" t="s">
        <v>6</v>
      </c>
    </row>
    <row r="7" spans="1:10" ht="21.75" customHeight="1" x14ac:dyDescent="0.25">
      <c r="A7" s="62"/>
      <c r="B7" s="62"/>
      <c r="C7" s="62"/>
      <c r="D7" s="62"/>
      <c r="E7" s="62"/>
      <c r="F7" s="63"/>
      <c r="G7" s="62"/>
    </row>
    <row r="8" spans="1:10" ht="5.25" customHeight="1" x14ac:dyDescent="0.25">
      <c r="A8" s="11"/>
      <c r="B8" s="11"/>
      <c r="C8" s="11"/>
      <c r="D8" s="11"/>
      <c r="E8" s="11"/>
      <c r="F8" s="12"/>
      <c r="G8" s="11"/>
    </row>
    <row r="9" spans="1:10" ht="36" x14ac:dyDescent="0.25">
      <c r="A9" s="34" t="s">
        <v>10</v>
      </c>
      <c r="B9" s="34">
        <v>38406</v>
      </c>
      <c r="C9" s="35" t="s">
        <v>33</v>
      </c>
      <c r="D9" s="34" t="s">
        <v>34</v>
      </c>
      <c r="E9" s="36" t="s">
        <v>35</v>
      </c>
      <c r="F9" s="59">
        <v>520</v>
      </c>
      <c r="G9" s="9">
        <f t="shared" ref="G9:G13" si="0">E9*F9</f>
        <v>573.55999999999995</v>
      </c>
      <c r="J9" s="37"/>
    </row>
    <row r="10" spans="1:10" x14ac:dyDescent="0.25">
      <c r="A10" s="34" t="s">
        <v>8</v>
      </c>
      <c r="B10" s="34">
        <v>88262</v>
      </c>
      <c r="C10" s="35" t="s">
        <v>36</v>
      </c>
      <c r="D10" s="34" t="s">
        <v>0</v>
      </c>
      <c r="E10" s="36" t="s">
        <v>37</v>
      </c>
      <c r="F10" s="59">
        <v>27</v>
      </c>
      <c r="G10" s="9">
        <f t="shared" si="0"/>
        <v>5.3730000000000002</v>
      </c>
      <c r="J10" s="37"/>
    </row>
    <row r="11" spans="1:10" x14ac:dyDescent="0.25">
      <c r="A11" s="34" t="s">
        <v>8</v>
      </c>
      <c r="B11" s="34">
        <v>88309</v>
      </c>
      <c r="C11" s="35" t="s">
        <v>38</v>
      </c>
      <c r="D11" s="34" t="s">
        <v>0</v>
      </c>
      <c r="E11" s="36" t="s">
        <v>37</v>
      </c>
      <c r="F11" s="59">
        <v>26</v>
      </c>
      <c r="G11" s="9">
        <f t="shared" si="0"/>
        <v>5.1740000000000004</v>
      </c>
      <c r="J11" s="37"/>
    </row>
    <row r="12" spans="1:10" x14ac:dyDescent="0.25">
      <c r="A12" s="34" t="s">
        <v>8</v>
      </c>
      <c r="B12" s="34">
        <v>88316</v>
      </c>
      <c r="C12" s="35" t="s">
        <v>9</v>
      </c>
      <c r="D12" s="34" t="s">
        <v>0</v>
      </c>
      <c r="E12" s="36" t="s">
        <v>39</v>
      </c>
      <c r="F12" s="59">
        <v>18</v>
      </c>
      <c r="G12" s="9">
        <f t="shared" si="0"/>
        <v>21.456</v>
      </c>
      <c r="J12" s="37"/>
    </row>
    <row r="13" spans="1:10" ht="36" x14ac:dyDescent="0.25">
      <c r="A13" s="34" t="s">
        <v>8</v>
      </c>
      <c r="B13" s="34">
        <v>90586</v>
      </c>
      <c r="C13" s="35" t="s">
        <v>40</v>
      </c>
      <c r="D13" s="34" t="s">
        <v>20</v>
      </c>
      <c r="E13" s="36" t="s">
        <v>41</v>
      </c>
      <c r="F13" s="59">
        <v>1.1000000000000001</v>
      </c>
      <c r="G13" s="9">
        <f t="shared" si="0"/>
        <v>7.4800000000000005E-2</v>
      </c>
      <c r="J13" s="37"/>
    </row>
    <row r="14" spans="1:10" ht="36" x14ac:dyDescent="0.25">
      <c r="A14" s="34" t="s">
        <v>8</v>
      </c>
      <c r="B14" s="34">
        <v>90587</v>
      </c>
      <c r="C14" s="35" t="s">
        <v>42</v>
      </c>
      <c r="D14" s="34" t="s">
        <v>43</v>
      </c>
      <c r="E14" s="36" t="s">
        <v>44</v>
      </c>
      <c r="F14" s="59">
        <v>0.43</v>
      </c>
      <c r="G14" s="9">
        <f>E14*F14</f>
        <v>5.6329999999999998E-2</v>
      </c>
      <c r="J14" s="37"/>
    </row>
    <row r="15" spans="1:10" ht="6" customHeight="1" x14ac:dyDescent="0.25">
      <c r="A15" s="4"/>
      <c r="B15" s="4"/>
      <c r="C15" s="4"/>
      <c r="D15" s="4"/>
      <c r="E15" s="4"/>
    </row>
    <row r="16" spans="1:10" x14ac:dyDescent="0.25">
      <c r="A16" s="1"/>
      <c r="B16" s="1"/>
      <c r="C16" s="1"/>
      <c r="D16" s="1"/>
      <c r="E16" s="1"/>
      <c r="F16" s="10" t="s">
        <v>7</v>
      </c>
      <c r="G16" s="67">
        <f>SUM(G9:G14)</f>
        <v>605.69412999999997</v>
      </c>
    </row>
    <row r="17" spans="1:5" ht="6.75" customHeight="1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  <row r="19" spans="1:5" x14ac:dyDescent="0.25">
      <c r="A19" s="38"/>
      <c r="B19" s="39"/>
    </row>
    <row r="20" spans="1:5" x14ac:dyDescent="0.25">
      <c r="A20" s="38"/>
    </row>
    <row r="21" spans="1:5" x14ac:dyDescent="0.25">
      <c r="B21" s="40"/>
      <c r="C21" s="41"/>
    </row>
    <row r="22" spans="1:5" x14ac:dyDescent="0.25">
      <c r="B22" s="40"/>
      <c r="C22" s="41"/>
    </row>
    <row r="23" spans="1:5" x14ac:dyDescent="0.25">
      <c r="B23" s="40"/>
      <c r="C23" s="41"/>
    </row>
    <row r="24" spans="1:5" x14ac:dyDescent="0.25">
      <c r="B24" s="40"/>
      <c r="C24" s="41"/>
    </row>
    <row r="25" spans="1:5" x14ac:dyDescent="0.25">
      <c r="B25" s="40"/>
      <c r="C25" s="41"/>
    </row>
    <row r="27" spans="1:5" x14ac:dyDescent="0.25">
      <c r="A27" s="38"/>
    </row>
    <row r="28" spans="1:5" x14ac:dyDescent="0.25">
      <c r="A28" s="42"/>
      <c r="B28" s="43"/>
      <c r="C28" s="44"/>
    </row>
  </sheetData>
  <mergeCells count="8">
    <mergeCell ref="A4:G4"/>
    <mergeCell ref="A6:A7"/>
    <mergeCell ref="B6:B7"/>
    <mergeCell ref="C6:C7"/>
    <mergeCell ref="D6:D7"/>
    <mergeCell ref="E6:E7"/>
    <mergeCell ref="F6:F7"/>
    <mergeCell ref="G6:G7"/>
  </mergeCells>
  <conditionalFormatting sqref="A7:E8">
    <cfRule type="expression" dxfId="67" priority="5" stopIfTrue="1">
      <formula>AND($A7&lt;&gt;"COMPOSICAO",$A7&lt;&gt;"INSUMO",$A7&lt;&gt;"")</formula>
    </cfRule>
    <cfRule type="expression" dxfId="66" priority="6" stopIfTrue="1">
      <formula>AND(OR($A7="COMPOSICAO",$A7="INSUMO",$A7&lt;&gt;""),$A7&lt;&gt;"")</formula>
    </cfRule>
  </conditionalFormatting>
  <conditionalFormatting sqref="A7:E8">
    <cfRule type="expression" dxfId="65" priority="3" stopIfTrue="1">
      <formula>AND($A7&lt;&gt;"COMPOSICAO",$A7&lt;&gt;"INSUMO",$A7&lt;&gt;"")</formula>
    </cfRule>
    <cfRule type="expression" dxfId="64" priority="4" stopIfTrue="1">
      <formula>AND(OR($A7="COMPOSICAO",$A7="INSUMO",$A7&lt;&gt;""),$A7&lt;&gt;"")</formula>
    </cfRule>
  </conditionalFormatting>
  <conditionalFormatting sqref="A9:E14">
    <cfRule type="expression" dxfId="63" priority="1" stopIfTrue="1">
      <formula>AND($A9&lt;&gt;"COMPOSICAO",$A9&lt;&gt;"INSUMO",$A9&lt;&gt;"")</formula>
    </cfRule>
    <cfRule type="expression" dxfId="62" priority="2" stopIfTrue="1">
      <formula>AND(OR($A9="COMPOSICAO",$A9="INSUMO",$A9&lt;&gt;""),$A9&lt;&gt;"")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view="pageLayout" zoomScaleNormal="100" workbookViewId="0">
      <selection activeCell="E20" sqref="E20"/>
    </sheetView>
  </sheetViews>
  <sheetFormatPr defaultRowHeight="15" x14ac:dyDescent="0.25"/>
  <cols>
    <col min="1" max="1" width="13" customWidth="1"/>
    <col min="2" max="2" width="11.42578125" customWidth="1"/>
    <col min="3" max="3" width="59.7109375" customWidth="1"/>
    <col min="4" max="4" width="9.140625" bestFit="1" customWidth="1"/>
    <col min="5" max="5" width="12.140625" customWidth="1"/>
    <col min="6" max="6" width="14.42578125" customWidth="1"/>
    <col min="7" max="7" width="14.85546875" customWidth="1"/>
    <col min="9" max="9" width="13.85546875" customWidth="1"/>
  </cols>
  <sheetData>
    <row r="1" spans="1:7" ht="6.75" customHeight="1" x14ac:dyDescent="0.25">
      <c r="B1" s="5"/>
      <c r="C1" s="5"/>
      <c r="D1" s="5"/>
      <c r="E1" s="5"/>
      <c r="F1" s="5"/>
      <c r="G1" s="5"/>
    </row>
    <row r="2" spans="1:7" ht="15.75" customHeight="1" x14ac:dyDescent="0.25">
      <c r="A2" s="6" t="s">
        <v>45</v>
      </c>
      <c r="B2" s="5"/>
      <c r="C2" s="5"/>
      <c r="D2" s="5"/>
      <c r="E2" s="5"/>
      <c r="F2" s="5"/>
      <c r="G2" s="5"/>
    </row>
    <row r="3" spans="1:7" ht="4.5" customHeight="1" x14ac:dyDescent="0.25">
      <c r="A3" s="2"/>
      <c r="B3" s="5"/>
      <c r="C3" s="5"/>
      <c r="D3" s="5"/>
      <c r="E3" s="5"/>
      <c r="F3" s="5"/>
      <c r="G3" s="5"/>
    </row>
    <row r="4" spans="1:7" ht="33" customHeight="1" x14ac:dyDescent="0.25">
      <c r="A4" s="61" t="s">
        <v>30</v>
      </c>
      <c r="B4" s="61"/>
      <c r="C4" s="61"/>
      <c r="D4" s="61"/>
      <c r="E4" s="61"/>
      <c r="F4" s="61"/>
      <c r="G4" s="61"/>
    </row>
    <row r="5" spans="1:7" ht="6" customHeight="1" x14ac:dyDescent="0.25">
      <c r="A5" s="3"/>
      <c r="B5" s="3"/>
      <c r="C5" s="3"/>
      <c r="D5" s="3"/>
      <c r="E5" s="3"/>
      <c r="F5" s="3"/>
      <c r="G5" s="3"/>
    </row>
    <row r="6" spans="1:7" ht="15" customHeight="1" x14ac:dyDescent="0.25">
      <c r="A6" s="62" t="s">
        <v>5</v>
      </c>
      <c r="B6" s="62" t="s">
        <v>1</v>
      </c>
      <c r="C6" s="62" t="s">
        <v>2</v>
      </c>
      <c r="D6" s="62" t="s">
        <v>3</v>
      </c>
      <c r="E6" s="62" t="s">
        <v>4</v>
      </c>
      <c r="F6" s="63" t="s">
        <v>105</v>
      </c>
      <c r="G6" s="62" t="s">
        <v>6</v>
      </c>
    </row>
    <row r="7" spans="1:7" ht="18.75" customHeight="1" x14ac:dyDescent="0.25">
      <c r="A7" s="62"/>
      <c r="B7" s="62"/>
      <c r="C7" s="62"/>
      <c r="D7" s="62"/>
      <c r="E7" s="62"/>
      <c r="F7" s="63"/>
      <c r="G7" s="62"/>
    </row>
    <row r="8" spans="1:7" ht="6.75" customHeight="1" x14ac:dyDescent="0.25">
      <c r="A8" s="11"/>
      <c r="B8" s="11"/>
      <c r="C8" s="11"/>
      <c r="D8" s="11"/>
      <c r="E8" s="11"/>
      <c r="F8" s="12"/>
      <c r="G8" s="11"/>
    </row>
    <row r="9" spans="1:7" ht="24" x14ac:dyDescent="0.25">
      <c r="A9" s="8" t="s">
        <v>8</v>
      </c>
      <c r="B9" s="8">
        <v>88278</v>
      </c>
      <c r="C9" s="8" t="s">
        <v>11</v>
      </c>
      <c r="D9" s="7" t="s">
        <v>0</v>
      </c>
      <c r="E9" s="29">
        <v>50</v>
      </c>
      <c r="F9" s="52">
        <v>23.45</v>
      </c>
      <c r="G9" s="9">
        <f t="shared" ref="G9:G17" si="0">F9*E9</f>
        <v>1172.5</v>
      </c>
    </row>
    <row r="10" spans="1:7" x14ac:dyDescent="0.25">
      <c r="A10" s="8" t="s">
        <v>8</v>
      </c>
      <c r="B10" s="8">
        <v>88316</v>
      </c>
      <c r="C10" s="8" t="s">
        <v>9</v>
      </c>
      <c r="D10" s="7" t="s">
        <v>0</v>
      </c>
      <c r="E10" s="29">
        <v>50</v>
      </c>
      <c r="F10" s="52">
        <v>20.14</v>
      </c>
      <c r="G10" s="9">
        <f t="shared" si="0"/>
        <v>1007</v>
      </c>
    </row>
    <row r="11" spans="1:7" ht="24" x14ac:dyDescent="0.25">
      <c r="A11" s="8" t="s">
        <v>10</v>
      </c>
      <c r="B11" s="8">
        <v>43692</v>
      </c>
      <c r="C11" s="8" t="s">
        <v>28</v>
      </c>
      <c r="D11" s="7" t="s">
        <v>12</v>
      </c>
      <c r="E11" s="33">
        <f>C34</f>
        <v>11210</v>
      </c>
      <c r="F11" s="52">
        <v>10.75</v>
      </c>
      <c r="G11" s="9">
        <f t="shared" si="0"/>
        <v>120507.5</v>
      </c>
    </row>
    <row r="12" spans="1:7" ht="24" x14ac:dyDescent="0.25">
      <c r="A12" s="8" t="s">
        <v>8</v>
      </c>
      <c r="B12" s="8">
        <v>100716</v>
      </c>
      <c r="C12" s="8" t="s">
        <v>26</v>
      </c>
      <c r="D12" s="7" t="s">
        <v>13</v>
      </c>
      <c r="E12" s="33">
        <f>C48</f>
        <v>942.01</v>
      </c>
      <c r="F12" s="52">
        <v>25</v>
      </c>
      <c r="G12" s="9">
        <f t="shared" si="0"/>
        <v>23550.25</v>
      </c>
    </row>
    <row r="13" spans="1:7" ht="48" x14ac:dyDescent="0.25">
      <c r="A13" s="8" t="s">
        <v>8</v>
      </c>
      <c r="B13" s="8">
        <v>100719</v>
      </c>
      <c r="C13" s="8" t="s">
        <v>66</v>
      </c>
      <c r="D13" s="7" t="s">
        <v>13</v>
      </c>
      <c r="E13" s="33">
        <f>C48</f>
        <v>942.01</v>
      </c>
      <c r="F13" s="52">
        <v>9</v>
      </c>
      <c r="G13" s="9">
        <f t="shared" si="0"/>
        <v>8478.09</v>
      </c>
    </row>
    <row r="14" spans="1:7" ht="36" x14ac:dyDescent="0.25">
      <c r="A14" s="8" t="s">
        <v>8</v>
      </c>
      <c r="B14" s="32">
        <v>100747</v>
      </c>
      <c r="C14" s="32" t="s">
        <v>27</v>
      </c>
      <c r="D14" s="7" t="s">
        <v>13</v>
      </c>
      <c r="E14" s="33">
        <f>C50</f>
        <v>1884.02</v>
      </c>
      <c r="F14" s="52">
        <v>10</v>
      </c>
      <c r="G14" s="9">
        <f t="shared" si="0"/>
        <v>18840.2</v>
      </c>
    </row>
    <row r="15" spans="1:7" ht="24" x14ac:dyDescent="0.25">
      <c r="A15" s="8" t="s">
        <v>8</v>
      </c>
      <c r="B15" s="8">
        <v>98746</v>
      </c>
      <c r="C15" s="8" t="s">
        <v>22</v>
      </c>
      <c r="D15" s="7" t="s">
        <v>23</v>
      </c>
      <c r="E15" s="33">
        <f>C52</f>
        <v>90</v>
      </c>
      <c r="F15" s="52">
        <v>66</v>
      </c>
      <c r="G15" s="9">
        <f t="shared" si="0"/>
        <v>5940</v>
      </c>
    </row>
    <row r="16" spans="1:7" ht="24" x14ac:dyDescent="0.25">
      <c r="A16" s="8" t="s">
        <v>10</v>
      </c>
      <c r="B16" s="8">
        <v>39443</v>
      </c>
      <c r="C16" s="8" t="s">
        <v>25</v>
      </c>
      <c r="D16" s="7" t="s">
        <v>21</v>
      </c>
      <c r="E16" s="33">
        <f>C53</f>
        <v>544</v>
      </c>
      <c r="F16" s="52">
        <v>0.33</v>
      </c>
      <c r="G16" s="9">
        <f t="shared" si="0"/>
        <v>179.52</v>
      </c>
    </row>
    <row r="17" spans="1:11" ht="24" x14ac:dyDescent="0.25">
      <c r="A17" s="8" t="s">
        <v>10</v>
      </c>
      <c r="B17" s="8">
        <v>43055</v>
      </c>
      <c r="C17" s="8" t="s">
        <v>46</v>
      </c>
      <c r="D17" s="7" t="s">
        <v>12</v>
      </c>
      <c r="E17" s="33">
        <f>C54</f>
        <v>105</v>
      </c>
      <c r="F17" s="52">
        <v>6.66</v>
      </c>
      <c r="G17" s="9">
        <f t="shared" si="0"/>
        <v>699.30000000000007</v>
      </c>
    </row>
    <row r="18" spans="1:11" ht="36" x14ac:dyDescent="0.25">
      <c r="A18" s="8" t="s">
        <v>8</v>
      </c>
      <c r="B18" s="8">
        <v>5928</v>
      </c>
      <c r="C18" s="8" t="s">
        <v>19</v>
      </c>
      <c r="D18" s="7" t="s">
        <v>20</v>
      </c>
      <c r="E18" s="29">
        <v>10</v>
      </c>
      <c r="F18" s="52">
        <v>260</v>
      </c>
      <c r="G18" s="9">
        <f>E18*F18</f>
        <v>2600</v>
      </c>
    </row>
    <row r="19" spans="1:11" ht="6.75" customHeight="1" x14ac:dyDescent="0.25">
      <c r="A19" s="4"/>
      <c r="B19" s="4"/>
      <c r="C19" s="4"/>
      <c r="D19" s="4"/>
      <c r="E19" s="4"/>
    </row>
    <row r="20" spans="1:11" x14ac:dyDescent="0.25">
      <c r="A20" s="18"/>
      <c r="B20" s="1"/>
      <c r="C20" s="16"/>
      <c r="D20" s="1"/>
      <c r="E20" s="1"/>
      <c r="F20" s="10" t="s">
        <v>7</v>
      </c>
      <c r="G20" s="68">
        <f>SUM(G9:G18)</f>
        <v>182974.36</v>
      </c>
    </row>
    <row r="21" spans="1:11" x14ac:dyDescent="0.25">
      <c r="A21" s="16"/>
      <c r="B21" s="4"/>
      <c r="C21" s="19"/>
      <c r="D21" s="1"/>
      <c r="E21" s="1"/>
      <c r="F21" s="14"/>
      <c r="G21" s="15"/>
    </row>
    <row r="22" spans="1:11" ht="4.5" customHeight="1" x14ac:dyDescent="0.25">
      <c r="A22" s="16"/>
      <c r="B22" s="4"/>
      <c r="C22" s="19"/>
      <c r="D22" s="1"/>
      <c r="E22" s="1"/>
      <c r="F22" s="14"/>
      <c r="G22" s="15"/>
    </row>
    <row r="23" spans="1:11" x14ac:dyDescent="0.25">
      <c r="A23" s="17" t="s">
        <v>16</v>
      </c>
      <c r="B23" s="1"/>
      <c r="C23" s="20"/>
      <c r="D23" s="1"/>
      <c r="E23" s="1"/>
      <c r="F23" s="37"/>
      <c r="H23" s="14"/>
      <c r="I23" s="15"/>
    </row>
    <row r="24" spans="1:11" x14ac:dyDescent="0.25">
      <c r="A24" s="64" t="s">
        <v>48</v>
      </c>
      <c r="B24" s="64"/>
      <c r="C24" s="46">
        <v>2864</v>
      </c>
      <c r="D24" s="1"/>
      <c r="E24" s="23"/>
      <c r="F24" s="14"/>
      <c r="G24" s="15"/>
    </row>
    <row r="25" spans="1:11" x14ac:dyDescent="0.25">
      <c r="A25" s="64" t="s">
        <v>49</v>
      </c>
      <c r="B25" s="64"/>
      <c r="C25" s="46">
        <v>3472</v>
      </c>
      <c r="D25" s="1"/>
      <c r="E25" s="23"/>
      <c r="F25" s="14"/>
      <c r="G25" s="15"/>
    </row>
    <row r="26" spans="1:11" x14ac:dyDescent="0.25">
      <c r="A26" s="64" t="s">
        <v>59</v>
      </c>
      <c r="B26" s="64"/>
      <c r="C26" s="46">
        <v>3455</v>
      </c>
      <c r="D26" s="1"/>
      <c r="E26" s="23"/>
      <c r="F26" s="14"/>
      <c r="G26" s="15"/>
    </row>
    <row r="27" spans="1:11" ht="30.75" customHeight="1" x14ac:dyDescent="0.25">
      <c r="A27" s="64" t="s">
        <v>54</v>
      </c>
      <c r="B27" s="64"/>
      <c r="C27" s="46">
        <v>198</v>
      </c>
      <c r="D27" s="1"/>
      <c r="E27" s="23"/>
      <c r="F27" s="14"/>
      <c r="G27" s="15"/>
      <c r="I27" s="54"/>
      <c r="K27" s="54"/>
    </row>
    <row r="28" spans="1:11" ht="36.75" customHeight="1" x14ac:dyDescent="0.25">
      <c r="A28" s="64" t="s">
        <v>55</v>
      </c>
      <c r="B28" s="64"/>
      <c r="C28" s="46">
        <v>408</v>
      </c>
      <c r="D28" s="1"/>
      <c r="E28" s="23"/>
      <c r="F28" s="14"/>
      <c r="G28" s="15"/>
      <c r="I28" s="54"/>
      <c r="K28" s="54"/>
    </row>
    <row r="29" spans="1:11" ht="53.25" customHeight="1" x14ac:dyDescent="0.25">
      <c r="A29" s="64" t="s">
        <v>50</v>
      </c>
      <c r="B29" s="64"/>
      <c r="C29" s="46">
        <v>510</v>
      </c>
      <c r="D29" s="1"/>
      <c r="E29" s="1"/>
      <c r="F29" s="30"/>
      <c r="G29" s="15"/>
      <c r="I29" s="54"/>
      <c r="K29" s="54"/>
    </row>
    <row r="30" spans="1:11" ht="44.25" customHeight="1" x14ac:dyDescent="0.25">
      <c r="A30" s="64" t="s">
        <v>51</v>
      </c>
      <c r="B30" s="64"/>
      <c r="C30" s="46">
        <v>145</v>
      </c>
      <c r="D30" s="1"/>
      <c r="E30" s="1"/>
      <c r="F30" s="14"/>
      <c r="G30" s="15"/>
      <c r="I30" s="54"/>
      <c r="K30" s="54"/>
    </row>
    <row r="31" spans="1:11" ht="34.5" customHeight="1" x14ac:dyDescent="0.25">
      <c r="A31" s="64" t="s">
        <v>52</v>
      </c>
      <c r="B31" s="64"/>
      <c r="C31" s="46">
        <v>82</v>
      </c>
      <c r="D31" s="1"/>
      <c r="E31" s="1"/>
      <c r="F31" s="14"/>
      <c r="G31" s="15"/>
      <c r="I31" s="54"/>
      <c r="K31" s="54"/>
    </row>
    <row r="32" spans="1:11" ht="34.5" customHeight="1" x14ac:dyDescent="0.25">
      <c r="A32" s="64" t="s">
        <v>53</v>
      </c>
      <c r="B32" s="64"/>
      <c r="C32" s="46">
        <v>76</v>
      </c>
      <c r="D32" s="1"/>
      <c r="E32" s="1"/>
      <c r="F32" s="14"/>
      <c r="G32" s="15"/>
      <c r="I32" s="54"/>
      <c r="K32" s="54"/>
    </row>
    <row r="33" spans="1:11" ht="5.25" customHeight="1" x14ac:dyDescent="0.25">
      <c r="A33" s="18"/>
      <c r="B33" s="1"/>
      <c r="C33" s="24"/>
      <c r="D33" s="1"/>
      <c r="E33" s="1"/>
      <c r="F33" s="14"/>
      <c r="G33" s="15"/>
    </row>
    <row r="34" spans="1:11" ht="18.75" customHeight="1" x14ac:dyDescent="0.25">
      <c r="A34" s="25"/>
      <c r="B34" s="27" t="s">
        <v>17</v>
      </c>
      <c r="C34" s="47">
        <f>SUM(C24:C32)</f>
        <v>11210</v>
      </c>
      <c r="D34" s="1"/>
      <c r="E34" s="1"/>
      <c r="F34" s="14"/>
      <c r="G34" s="15"/>
      <c r="I34" s="55"/>
      <c r="J34" s="55"/>
      <c r="K34" s="55"/>
    </row>
    <row r="35" spans="1:11" ht="4.5" customHeight="1" x14ac:dyDescent="0.25">
      <c r="A35" s="17"/>
      <c r="B35" s="1"/>
      <c r="C35" s="21"/>
      <c r="D35" s="1"/>
      <c r="E35" s="1"/>
      <c r="F35" s="14"/>
      <c r="G35" s="15"/>
    </row>
    <row r="36" spans="1:11" ht="15.75" customHeight="1" x14ac:dyDescent="0.25">
      <c r="A36" s="17"/>
      <c r="B36" s="1"/>
      <c r="C36" s="21"/>
      <c r="D36" s="1"/>
      <c r="E36" s="1"/>
      <c r="F36" s="14"/>
      <c r="G36" s="15"/>
      <c r="I36" s="56"/>
      <c r="J36" s="56"/>
      <c r="K36" s="56"/>
    </row>
    <row r="37" spans="1:11" x14ac:dyDescent="0.25">
      <c r="A37" s="17" t="s">
        <v>18</v>
      </c>
      <c r="B37" s="1"/>
      <c r="C37" s="21"/>
      <c r="D37" s="1"/>
      <c r="E37" s="1"/>
      <c r="F37" s="14"/>
      <c r="G37" s="15"/>
    </row>
    <row r="38" spans="1:11" x14ac:dyDescent="0.25">
      <c r="A38" s="64" t="s">
        <v>48</v>
      </c>
      <c r="B38" s="64"/>
      <c r="C38" s="48">
        <v>223</v>
      </c>
      <c r="D38" s="1"/>
      <c r="E38" s="1"/>
      <c r="F38" s="26"/>
      <c r="G38" s="15"/>
    </row>
    <row r="39" spans="1:11" x14ac:dyDescent="0.25">
      <c r="A39" s="64" t="s">
        <v>49</v>
      </c>
      <c r="B39" s="64"/>
      <c r="C39" s="48">
        <v>299</v>
      </c>
      <c r="D39" s="1"/>
      <c r="E39" s="1"/>
      <c r="F39" s="26"/>
      <c r="G39" s="15"/>
    </row>
    <row r="40" spans="1:11" x14ac:dyDescent="0.25">
      <c r="A40" s="64" t="s">
        <v>58</v>
      </c>
      <c r="B40" s="64"/>
      <c r="C40" s="48">
        <v>296</v>
      </c>
      <c r="D40" s="1"/>
      <c r="E40" s="1"/>
      <c r="F40" s="26"/>
      <c r="G40" s="15"/>
    </row>
    <row r="41" spans="1:11" ht="33" customHeight="1" x14ac:dyDescent="0.25">
      <c r="A41" s="64" t="s">
        <v>56</v>
      </c>
      <c r="B41" s="64"/>
      <c r="C41" s="48">
        <v>20.16</v>
      </c>
      <c r="D41" s="1"/>
      <c r="E41" s="1"/>
      <c r="F41" s="26"/>
      <c r="G41" s="15"/>
    </row>
    <row r="42" spans="1:11" ht="32.25" customHeight="1" x14ac:dyDescent="0.25">
      <c r="A42" s="64" t="s">
        <v>57</v>
      </c>
      <c r="B42" s="64"/>
      <c r="C42" s="48">
        <v>43.1</v>
      </c>
      <c r="D42" s="1"/>
      <c r="E42" s="1"/>
      <c r="F42" s="26"/>
      <c r="G42" s="15"/>
    </row>
    <row r="43" spans="1:11" ht="33.75" customHeight="1" x14ac:dyDescent="0.25">
      <c r="A43" s="64" t="s">
        <v>61</v>
      </c>
      <c r="B43" s="64"/>
      <c r="C43" s="48">
        <v>44.2</v>
      </c>
      <c r="D43" s="1"/>
      <c r="E43" s="1"/>
      <c r="F43" s="14"/>
      <c r="G43" s="15"/>
    </row>
    <row r="44" spans="1:11" ht="47.25" customHeight="1" x14ac:dyDescent="0.25">
      <c r="A44" s="64" t="s">
        <v>60</v>
      </c>
      <c r="B44" s="64"/>
      <c r="C44" s="48">
        <v>7.35</v>
      </c>
      <c r="D44" s="1"/>
      <c r="E44" s="1"/>
      <c r="F44" s="14"/>
      <c r="G44" s="15"/>
    </row>
    <row r="45" spans="1:11" ht="33" customHeight="1" x14ac:dyDescent="0.25">
      <c r="A45" s="64" t="s">
        <v>63</v>
      </c>
      <c r="B45" s="64"/>
      <c r="C45" s="48">
        <v>6.8</v>
      </c>
      <c r="D45" s="1"/>
      <c r="E45" s="1"/>
      <c r="F45" s="14"/>
      <c r="G45" s="15"/>
    </row>
    <row r="46" spans="1:11" ht="33" customHeight="1" x14ac:dyDescent="0.25">
      <c r="A46" s="64" t="s">
        <v>62</v>
      </c>
      <c r="B46" s="64"/>
      <c r="C46" s="48">
        <v>2.4</v>
      </c>
      <c r="D46" s="1"/>
      <c r="E46" s="1"/>
      <c r="F46" s="14"/>
      <c r="G46" s="15"/>
    </row>
    <row r="47" spans="1:11" ht="6" customHeight="1" x14ac:dyDescent="0.25">
      <c r="A47" s="31"/>
      <c r="B47" s="31"/>
      <c r="C47" s="26"/>
      <c r="D47" s="22"/>
      <c r="E47" s="22"/>
      <c r="F47" s="22"/>
      <c r="G47" s="22"/>
    </row>
    <row r="48" spans="1:11" x14ac:dyDescent="0.25">
      <c r="A48" s="25"/>
      <c r="B48" s="28" t="s">
        <v>17</v>
      </c>
      <c r="C48" s="57">
        <f>SUM(C38:C46)</f>
        <v>942.01</v>
      </c>
      <c r="D48" s="22"/>
      <c r="E48" s="22"/>
      <c r="F48" s="22"/>
      <c r="G48" s="22"/>
    </row>
    <row r="49" spans="1:7" ht="5.25" customHeight="1" x14ac:dyDescent="0.25">
      <c r="A49" s="22"/>
      <c r="B49" s="22"/>
      <c r="C49" s="22"/>
      <c r="D49" s="22"/>
      <c r="E49" s="22"/>
      <c r="F49" s="22"/>
      <c r="G49" s="22"/>
    </row>
    <row r="50" spans="1:7" x14ac:dyDescent="0.25">
      <c r="A50" s="22" t="s">
        <v>29</v>
      </c>
      <c r="B50" s="22"/>
      <c r="C50" s="57">
        <f>C48*2</f>
        <v>1884.02</v>
      </c>
      <c r="D50" s="22"/>
      <c r="E50" s="22"/>
      <c r="F50" s="22"/>
      <c r="G50" s="22"/>
    </row>
    <row r="51" spans="1:7" x14ac:dyDescent="0.25">
      <c r="A51" s="22"/>
      <c r="B51" s="22"/>
      <c r="C51" s="22"/>
      <c r="D51" s="22"/>
      <c r="E51" s="22"/>
      <c r="F51" s="22"/>
      <c r="G51" s="22"/>
    </row>
    <row r="52" spans="1:7" x14ac:dyDescent="0.25">
      <c r="A52" s="66" t="s">
        <v>24</v>
      </c>
      <c r="B52" s="66"/>
      <c r="C52" s="51">
        <v>90</v>
      </c>
      <c r="D52" s="22"/>
      <c r="E52" s="22"/>
      <c r="F52" s="22"/>
      <c r="G52" s="22"/>
    </row>
    <row r="53" spans="1:7" ht="36" customHeight="1" x14ac:dyDescent="0.25">
      <c r="A53" s="65" t="s">
        <v>64</v>
      </c>
      <c r="B53" s="65"/>
      <c r="C53" s="50">
        <v>544</v>
      </c>
      <c r="D53" s="22"/>
      <c r="E53" s="22"/>
      <c r="F53" s="22"/>
      <c r="G53" s="22"/>
    </row>
    <row r="54" spans="1:7" ht="56.25" customHeight="1" x14ac:dyDescent="0.25">
      <c r="A54" s="65" t="s">
        <v>65</v>
      </c>
      <c r="B54" s="65"/>
      <c r="C54" s="58">
        <v>105</v>
      </c>
      <c r="D54" s="22"/>
      <c r="E54" s="22"/>
      <c r="F54" s="22"/>
      <c r="G54" s="22"/>
    </row>
  </sheetData>
  <mergeCells count="29">
    <mergeCell ref="A54:B54"/>
    <mergeCell ref="A4:G4"/>
    <mergeCell ref="A6:A7"/>
    <mergeCell ref="B6:B7"/>
    <mergeCell ref="C6:C7"/>
    <mergeCell ref="D6:D7"/>
    <mergeCell ref="E6:E7"/>
    <mergeCell ref="F6:F7"/>
    <mergeCell ref="G6:G7"/>
    <mergeCell ref="A44:B44"/>
    <mergeCell ref="A38:B38"/>
    <mergeCell ref="A45:B45"/>
    <mergeCell ref="A53:B53"/>
    <mergeCell ref="A25:B25"/>
    <mergeCell ref="A52:B52"/>
    <mergeCell ref="A46:B46"/>
    <mergeCell ref="A39:B39"/>
    <mergeCell ref="A40:B40"/>
    <mergeCell ref="A43:B43"/>
    <mergeCell ref="A24:B24"/>
    <mergeCell ref="A30:B30"/>
    <mergeCell ref="A31:B31"/>
    <mergeCell ref="A32:B32"/>
    <mergeCell ref="A26:B26"/>
    <mergeCell ref="A29:B29"/>
    <mergeCell ref="A27:B27"/>
    <mergeCell ref="A28:B28"/>
    <mergeCell ref="A41:B41"/>
    <mergeCell ref="A42:B42"/>
  </mergeCells>
  <conditionalFormatting sqref="A9:E12 A14:E19 D13:E13">
    <cfRule type="expression" dxfId="61" priority="9" stopIfTrue="1">
      <formula>AND($A9&lt;&gt;"COMPOSICAO",$A9&lt;&gt;"INSUMO",$A9&lt;&gt;"")</formula>
    </cfRule>
    <cfRule type="expression" dxfId="60" priority="10" stopIfTrue="1">
      <formula>AND(OR($A9="COMPOSICAO",$A9="INSUMO",$A9&lt;&gt;""),$A9&lt;&gt;"")</formula>
    </cfRule>
  </conditionalFormatting>
  <conditionalFormatting sqref="A9:E12 A14:E18 D13:E13">
    <cfRule type="expression" dxfId="59" priority="7" stopIfTrue="1">
      <formula>AND($A9&lt;&gt;"COMPOSICAO",$A9&lt;&gt;"INSUMO",$A9&lt;&gt;"")</formula>
    </cfRule>
    <cfRule type="expression" dxfId="58" priority="8" stopIfTrue="1">
      <formula>AND(OR($A9="COMPOSICAO",$A9="INSUMO",$A9&lt;&gt;""),$A9&lt;&gt;"")</formula>
    </cfRule>
  </conditionalFormatting>
  <conditionalFormatting sqref="A13 C13">
    <cfRule type="expression" dxfId="57" priority="5" stopIfTrue="1">
      <formula>AND($A13&lt;&gt;"COMPOSICAO",$A13&lt;&gt;"INSUMO",$A13&lt;&gt;"")</formula>
    </cfRule>
    <cfRule type="expression" dxfId="56" priority="6" stopIfTrue="1">
      <formula>AND(OR($A13="COMPOSICAO",$A13="INSUMO",$A13&lt;&gt;""),$A13&lt;&gt;"")</formula>
    </cfRule>
  </conditionalFormatting>
  <conditionalFormatting sqref="B13">
    <cfRule type="expression" dxfId="55" priority="3" stopIfTrue="1">
      <formula>AND($A13&lt;&gt;"COMPOSICAO",$A13&lt;&gt;"INSUMO",$A13&lt;&gt;"")</formula>
    </cfRule>
    <cfRule type="expression" dxfId="54" priority="4" stopIfTrue="1">
      <formula>AND(OR($A13="COMPOSICAO",$A13="INSUMO",$A13&lt;&gt;""),$A13&lt;&gt;"")</formula>
    </cfRule>
  </conditionalFormatting>
  <conditionalFormatting sqref="B13">
    <cfRule type="expression" dxfId="53" priority="1" stopIfTrue="1">
      <formula>AND($A13&lt;&gt;"COMPOSICAO",$A13&lt;&gt;"INSUMO",$A13&lt;&gt;"")</formula>
    </cfRule>
    <cfRule type="expression" dxfId="52" priority="2" stopIfTrue="1">
      <formula>AND(OR($A13="COMPOSICAO",$A13="INSUMO",$A13&lt;&gt;""),$A13&lt;&gt;"")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Layout" zoomScaleNormal="100" workbookViewId="0">
      <selection activeCell="H20" sqref="H20"/>
    </sheetView>
  </sheetViews>
  <sheetFormatPr defaultRowHeight="15" x14ac:dyDescent="0.25"/>
  <cols>
    <col min="1" max="1" width="13" customWidth="1"/>
    <col min="2" max="2" width="11.42578125" customWidth="1"/>
    <col min="3" max="3" width="59.7109375" customWidth="1"/>
    <col min="4" max="4" width="9.140625" bestFit="1" customWidth="1"/>
    <col min="5" max="5" width="12.140625" customWidth="1"/>
    <col min="6" max="6" width="14.42578125" customWidth="1"/>
    <col min="7" max="7" width="14.85546875" customWidth="1"/>
    <col min="9" max="9" width="13.85546875" customWidth="1"/>
  </cols>
  <sheetData>
    <row r="1" spans="1:7" ht="6.75" customHeight="1" x14ac:dyDescent="0.25">
      <c r="B1" s="5"/>
      <c r="C1" s="5"/>
      <c r="D1" s="5"/>
      <c r="E1" s="5"/>
      <c r="F1" s="5"/>
      <c r="G1" s="5"/>
    </row>
    <row r="2" spans="1:7" ht="15.75" customHeight="1" x14ac:dyDescent="0.25">
      <c r="A2" s="6" t="s">
        <v>31</v>
      </c>
      <c r="B2" s="5"/>
      <c r="C2" s="5"/>
      <c r="D2" s="5"/>
      <c r="E2" s="5"/>
      <c r="F2" s="5"/>
      <c r="G2" s="5"/>
    </row>
    <row r="3" spans="1:7" ht="4.5" customHeight="1" x14ac:dyDescent="0.25">
      <c r="A3" s="2"/>
      <c r="B3" s="5"/>
      <c r="C3" s="5"/>
      <c r="D3" s="5"/>
      <c r="E3" s="5"/>
      <c r="F3" s="5"/>
      <c r="G3" s="5"/>
    </row>
    <row r="4" spans="1:7" ht="33" customHeight="1" x14ac:dyDescent="0.25">
      <c r="A4" s="61" t="s">
        <v>47</v>
      </c>
      <c r="B4" s="61"/>
      <c r="C4" s="61"/>
      <c r="D4" s="61"/>
      <c r="E4" s="61"/>
      <c r="F4" s="61"/>
      <c r="G4" s="61"/>
    </row>
    <row r="5" spans="1:7" ht="6" customHeight="1" x14ac:dyDescent="0.25">
      <c r="A5" s="3"/>
      <c r="B5" s="3"/>
      <c r="C5" s="3"/>
      <c r="D5" s="3"/>
      <c r="E5" s="3"/>
      <c r="F5" s="3"/>
      <c r="G5" s="3"/>
    </row>
    <row r="6" spans="1:7" ht="15" customHeight="1" x14ac:dyDescent="0.25">
      <c r="A6" s="62" t="s">
        <v>5</v>
      </c>
      <c r="B6" s="62" t="s">
        <v>1</v>
      </c>
      <c r="C6" s="62" t="s">
        <v>2</v>
      </c>
      <c r="D6" s="62" t="s">
        <v>3</v>
      </c>
      <c r="E6" s="62" t="s">
        <v>4</v>
      </c>
      <c r="F6" s="63" t="s">
        <v>105</v>
      </c>
      <c r="G6" s="62" t="s">
        <v>6</v>
      </c>
    </row>
    <row r="7" spans="1:7" ht="18.75" customHeight="1" x14ac:dyDescent="0.25">
      <c r="A7" s="62"/>
      <c r="B7" s="62"/>
      <c r="C7" s="62"/>
      <c r="D7" s="62"/>
      <c r="E7" s="62"/>
      <c r="F7" s="63"/>
      <c r="G7" s="62"/>
    </row>
    <row r="8" spans="1:7" ht="6.75" customHeight="1" x14ac:dyDescent="0.25">
      <c r="A8" s="11"/>
      <c r="B8" s="11"/>
      <c r="C8" s="11"/>
      <c r="D8" s="11"/>
      <c r="E8" s="11"/>
      <c r="F8" s="12"/>
      <c r="G8" s="11"/>
    </row>
    <row r="9" spans="1:7" ht="24" x14ac:dyDescent="0.25">
      <c r="A9" s="8" t="s">
        <v>8</v>
      </c>
      <c r="B9" s="8">
        <v>88278</v>
      </c>
      <c r="C9" s="8" t="s">
        <v>11</v>
      </c>
      <c r="D9" s="7" t="s">
        <v>0</v>
      </c>
      <c r="E9" s="29">
        <v>35</v>
      </c>
      <c r="F9" s="52">
        <v>23.45</v>
      </c>
      <c r="G9" s="9">
        <f t="shared" ref="G9:G15" si="0">F9*E9</f>
        <v>820.75</v>
      </c>
    </row>
    <row r="10" spans="1:7" x14ac:dyDescent="0.25">
      <c r="A10" s="8" t="s">
        <v>8</v>
      </c>
      <c r="B10" s="8">
        <v>88316</v>
      </c>
      <c r="C10" s="8" t="s">
        <v>9</v>
      </c>
      <c r="D10" s="7" t="s">
        <v>0</v>
      </c>
      <c r="E10" s="29">
        <v>35</v>
      </c>
      <c r="F10" s="52">
        <v>20.14</v>
      </c>
      <c r="G10" s="9">
        <f t="shared" si="0"/>
        <v>704.9</v>
      </c>
    </row>
    <row r="11" spans="1:7" ht="24" x14ac:dyDescent="0.25">
      <c r="A11" s="8" t="s">
        <v>10</v>
      </c>
      <c r="B11" s="8">
        <v>43692</v>
      </c>
      <c r="C11" s="8" t="s">
        <v>28</v>
      </c>
      <c r="D11" s="7" t="s">
        <v>12</v>
      </c>
      <c r="E11" s="33">
        <f>C26</f>
        <v>4690</v>
      </c>
      <c r="F11" s="52">
        <v>10.75</v>
      </c>
      <c r="G11" s="9">
        <f t="shared" si="0"/>
        <v>50417.5</v>
      </c>
    </row>
    <row r="12" spans="1:7" ht="24" x14ac:dyDescent="0.25">
      <c r="A12" s="8" t="s">
        <v>8</v>
      </c>
      <c r="B12" s="8">
        <v>100716</v>
      </c>
      <c r="C12" s="8" t="s">
        <v>26</v>
      </c>
      <c r="D12" s="7" t="s">
        <v>13</v>
      </c>
      <c r="E12" s="33">
        <f>C34</f>
        <v>213.6</v>
      </c>
      <c r="F12" s="52">
        <v>25</v>
      </c>
      <c r="G12" s="9">
        <f t="shared" si="0"/>
        <v>5340</v>
      </c>
    </row>
    <row r="13" spans="1:7" ht="48" x14ac:dyDescent="0.25">
      <c r="A13" s="8" t="s">
        <v>8</v>
      </c>
      <c r="B13" s="8">
        <v>100719</v>
      </c>
      <c r="C13" s="8" t="s">
        <v>66</v>
      </c>
      <c r="D13" s="7" t="s">
        <v>13</v>
      </c>
      <c r="E13" s="33">
        <f>E12</f>
        <v>213.6</v>
      </c>
      <c r="F13" s="52">
        <v>9</v>
      </c>
      <c r="G13" s="9">
        <f t="shared" si="0"/>
        <v>1922.3999999999999</v>
      </c>
    </row>
    <row r="14" spans="1:7" ht="36" x14ac:dyDescent="0.25">
      <c r="A14" s="8" t="s">
        <v>8</v>
      </c>
      <c r="B14" s="32">
        <v>100747</v>
      </c>
      <c r="C14" s="32" t="s">
        <v>27</v>
      </c>
      <c r="D14" s="7" t="s">
        <v>13</v>
      </c>
      <c r="E14" s="33">
        <f>C36</f>
        <v>427.2</v>
      </c>
      <c r="F14" s="52">
        <v>10</v>
      </c>
      <c r="G14" s="9">
        <f t="shared" si="0"/>
        <v>4272</v>
      </c>
    </row>
    <row r="15" spans="1:7" ht="24" x14ac:dyDescent="0.25">
      <c r="A15" s="8" t="s">
        <v>8</v>
      </c>
      <c r="B15" s="8">
        <v>98746</v>
      </c>
      <c r="C15" s="8" t="s">
        <v>22</v>
      </c>
      <c r="D15" s="7" t="s">
        <v>23</v>
      </c>
      <c r="E15" s="33">
        <f>C38</f>
        <v>135</v>
      </c>
      <c r="F15" s="52">
        <v>66</v>
      </c>
      <c r="G15" s="9">
        <f t="shared" si="0"/>
        <v>8910</v>
      </c>
    </row>
    <row r="16" spans="1:7" ht="36" x14ac:dyDescent="0.25">
      <c r="A16" s="8" t="s">
        <v>8</v>
      </c>
      <c r="B16" s="8">
        <v>5928</v>
      </c>
      <c r="C16" s="8" t="s">
        <v>19</v>
      </c>
      <c r="D16" s="7" t="s">
        <v>20</v>
      </c>
      <c r="E16" s="29">
        <v>4</v>
      </c>
      <c r="F16" s="52">
        <v>260</v>
      </c>
      <c r="G16" s="9">
        <f>E16*F16</f>
        <v>1040</v>
      </c>
    </row>
    <row r="17" spans="1:9" ht="6.75" customHeight="1" x14ac:dyDescent="0.25">
      <c r="A17" s="4"/>
      <c r="B17" s="4"/>
      <c r="C17" s="4"/>
      <c r="D17" s="4"/>
      <c r="E17" s="4"/>
    </row>
    <row r="18" spans="1:9" x14ac:dyDescent="0.25">
      <c r="A18" s="18"/>
      <c r="B18" s="1"/>
      <c r="C18" s="16"/>
      <c r="D18" s="1"/>
      <c r="E18" s="1"/>
      <c r="F18" s="10" t="s">
        <v>7</v>
      </c>
      <c r="G18" s="68">
        <f>SUM(G9:G16)</f>
        <v>73427.55</v>
      </c>
    </row>
    <row r="19" spans="1:9" x14ac:dyDescent="0.25">
      <c r="A19" s="16"/>
      <c r="B19" s="4"/>
      <c r="C19" s="19"/>
      <c r="D19" s="1"/>
      <c r="E19" s="1"/>
      <c r="F19" s="14"/>
      <c r="G19" s="15"/>
    </row>
    <row r="20" spans="1:9" ht="4.5" customHeight="1" x14ac:dyDescent="0.25">
      <c r="A20" s="16"/>
      <c r="B20" s="4"/>
      <c r="C20" s="19"/>
      <c r="D20" s="1"/>
      <c r="E20" s="1"/>
      <c r="F20" s="14"/>
      <c r="G20" s="15"/>
    </row>
    <row r="21" spans="1:9" x14ac:dyDescent="0.25">
      <c r="A21" s="17" t="s">
        <v>16</v>
      </c>
      <c r="B21" s="1"/>
      <c r="C21" s="20"/>
      <c r="D21" s="1"/>
      <c r="E21" s="1"/>
      <c r="F21" s="37"/>
      <c r="H21" s="14"/>
      <c r="I21" s="15"/>
    </row>
    <row r="22" spans="1:9" ht="34.5" customHeight="1" x14ac:dyDescent="0.25">
      <c r="A22" s="64" t="s">
        <v>67</v>
      </c>
      <c r="B22" s="64"/>
      <c r="C22" s="46">
        <v>4598</v>
      </c>
      <c r="D22" s="1"/>
      <c r="E22" s="23"/>
      <c r="F22" s="14"/>
      <c r="G22" s="15"/>
    </row>
    <row r="23" spans="1:9" ht="33.75" customHeight="1" x14ac:dyDescent="0.25">
      <c r="A23" s="64" t="s">
        <v>69</v>
      </c>
      <c r="B23" s="64"/>
      <c r="C23" s="46">
        <v>62</v>
      </c>
      <c r="D23" s="1"/>
      <c r="E23" s="23"/>
      <c r="F23" s="14"/>
      <c r="G23" s="15"/>
    </row>
    <row r="24" spans="1:9" ht="34.5" customHeight="1" x14ac:dyDescent="0.25">
      <c r="A24" s="64" t="s">
        <v>71</v>
      </c>
      <c r="B24" s="64"/>
      <c r="C24" s="46">
        <v>30</v>
      </c>
      <c r="D24" s="1"/>
      <c r="E24" s="23"/>
      <c r="F24" s="14"/>
      <c r="G24" s="15"/>
    </row>
    <row r="25" spans="1:9" ht="5.25" customHeight="1" x14ac:dyDescent="0.25">
      <c r="A25" s="18"/>
      <c r="B25" s="1"/>
      <c r="C25" s="24"/>
      <c r="D25" s="1"/>
      <c r="E25" s="1"/>
      <c r="F25" s="14"/>
      <c r="G25" s="15"/>
    </row>
    <row r="26" spans="1:9" ht="18.75" customHeight="1" x14ac:dyDescent="0.25">
      <c r="A26" s="25"/>
      <c r="B26" s="27" t="s">
        <v>17</v>
      </c>
      <c r="C26" s="47">
        <f>SUM(C22:C24)</f>
        <v>4690</v>
      </c>
      <c r="D26" s="1"/>
      <c r="E26" s="1"/>
      <c r="F26" s="14"/>
      <c r="G26" s="15"/>
    </row>
    <row r="27" spans="1:9" ht="4.5" customHeight="1" x14ac:dyDescent="0.25">
      <c r="A27" s="17"/>
      <c r="B27" s="1"/>
      <c r="C27" s="21"/>
      <c r="D27" s="1"/>
      <c r="E27" s="1"/>
      <c r="F27" s="14"/>
      <c r="G27" s="15"/>
    </row>
    <row r="28" spans="1:9" ht="15.75" customHeight="1" x14ac:dyDescent="0.25">
      <c r="A28" s="17"/>
      <c r="B28" s="1"/>
      <c r="C28" s="21"/>
      <c r="D28" s="1"/>
      <c r="E28" s="1"/>
      <c r="F28" s="14"/>
      <c r="G28" s="15"/>
    </row>
    <row r="29" spans="1:9" x14ac:dyDescent="0.25">
      <c r="A29" s="17" t="s">
        <v>18</v>
      </c>
      <c r="B29" s="1"/>
      <c r="C29" s="21"/>
      <c r="D29" s="1"/>
      <c r="E29" s="1"/>
      <c r="F29" s="14"/>
      <c r="G29" s="15"/>
    </row>
    <row r="30" spans="1:9" ht="29.25" customHeight="1" x14ac:dyDescent="0.25">
      <c r="A30" s="64" t="s">
        <v>68</v>
      </c>
      <c r="B30" s="64"/>
      <c r="C30" s="48">
        <v>201</v>
      </c>
      <c r="D30" s="1"/>
      <c r="E30" s="1"/>
      <c r="F30" s="26"/>
      <c r="G30" s="15"/>
    </row>
    <row r="31" spans="1:9" ht="32.25" customHeight="1" x14ac:dyDescent="0.25">
      <c r="A31" s="64" t="s">
        <v>70</v>
      </c>
      <c r="B31" s="64"/>
      <c r="C31" s="48">
        <v>6.6</v>
      </c>
      <c r="D31" s="1"/>
      <c r="E31" s="1"/>
      <c r="F31" s="26"/>
      <c r="G31" s="15"/>
    </row>
    <row r="32" spans="1:9" ht="29.25" customHeight="1" x14ac:dyDescent="0.25">
      <c r="A32" s="64" t="s">
        <v>71</v>
      </c>
      <c r="B32" s="64"/>
      <c r="C32" s="48">
        <v>6</v>
      </c>
      <c r="D32" s="1"/>
      <c r="E32" s="1"/>
      <c r="F32" s="26"/>
      <c r="G32" s="15"/>
    </row>
    <row r="33" spans="1:7" ht="6" customHeight="1" x14ac:dyDescent="0.25">
      <c r="A33" s="45"/>
      <c r="B33" s="45"/>
      <c r="C33" s="26"/>
      <c r="D33" s="22"/>
      <c r="E33" s="22"/>
      <c r="F33" s="22"/>
      <c r="G33" s="22"/>
    </row>
    <row r="34" spans="1:7" x14ac:dyDescent="0.25">
      <c r="A34" s="25"/>
      <c r="B34" s="28" t="s">
        <v>17</v>
      </c>
      <c r="C34" s="49">
        <f>SUM(C30:C32)</f>
        <v>213.6</v>
      </c>
      <c r="D34" s="22"/>
      <c r="E34" s="22"/>
      <c r="F34" s="22"/>
      <c r="G34" s="22"/>
    </row>
    <row r="35" spans="1:7" ht="5.25" customHeight="1" x14ac:dyDescent="0.25">
      <c r="A35" s="22"/>
      <c r="B35" s="22"/>
      <c r="C35" s="22"/>
      <c r="D35" s="22"/>
      <c r="E35" s="22"/>
      <c r="F35" s="22"/>
      <c r="G35" s="22"/>
    </row>
    <row r="36" spans="1:7" x14ac:dyDescent="0.25">
      <c r="A36" s="22" t="s">
        <v>29</v>
      </c>
      <c r="B36" s="22"/>
      <c r="C36" s="49">
        <f>C34*2</f>
        <v>427.2</v>
      </c>
      <c r="D36" s="22"/>
      <c r="E36" s="22"/>
      <c r="F36" s="22"/>
      <c r="G36" s="22"/>
    </row>
    <row r="37" spans="1:7" x14ac:dyDescent="0.25">
      <c r="A37" s="22"/>
      <c r="B37" s="22"/>
      <c r="C37" s="22"/>
      <c r="D37" s="22"/>
      <c r="E37" s="22"/>
      <c r="F37" s="22"/>
      <c r="G37" s="22"/>
    </row>
    <row r="38" spans="1:7" x14ac:dyDescent="0.25">
      <c r="A38" s="66" t="s">
        <v>24</v>
      </c>
      <c r="B38" s="66"/>
      <c r="C38" s="51">
        <v>135</v>
      </c>
      <c r="D38" s="22"/>
      <c r="E38" s="22"/>
      <c r="F38" s="22"/>
      <c r="G38" s="22"/>
    </row>
  </sheetData>
  <mergeCells count="15">
    <mergeCell ref="A4:G4"/>
    <mergeCell ref="A6:A7"/>
    <mergeCell ref="B6:B7"/>
    <mergeCell ref="C6:C7"/>
    <mergeCell ref="D6:D7"/>
    <mergeCell ref="E6:E7"/>
    <mergeCell ref="F6:F7"/>
    <mergeCell ref="G6:G7"/>
    <mergeCell ref="A38:B38"/>
    <mergeCell ref="A30:B30"/>
    <mergeCell ref="A23:B23"/>
    <mergeCell ref="A22:B22"/>
    <mergeCell ref="A31:B31"/>
    <mergeCell ref="A24:B24"/>
    <mergeCell ref="A32:B32"/>
  </mergeCells>
  <conditionalFormatting sqref="A9:E12 E13 A14:E17">
    <cfRule type="expression" dxfId="51" priority="17" stopIfTrue="1">
      <formula>AND($A9&lt;&gt;"COMPOSICAO",$A9&lt;&gt;"INSUMO",$A9&lt;&gt;"")</formula>
    </cfRule>
    <cfRule type="expression" dxfId="50" priority="18" stopIfTrue="1">
      <formula>AND(OR($A9="COMPOSICAO",$A9="INSUMO",$A9&lt;&gt;""),$A9&lt;&gt;"")</formula>
    </cfRule>
  </conditionalFormatting>
  <conditionalFormatting sqref="D13">
    <cfRule type="expression" dxfId="49" priority="9" stopIfTrue="1">
      <formula>AND($A13&lt;&gt;"COMPOSICAO",$A13&lt;&gt;"INSUMO",$A13&lt;&gt;"")</formula>
    </cfRule>
    <cfRule type="expression" dxfId="48" priority="10" stopIfTrue="1">
      <formula>AND(OR($A13="COMPOSICAO",$A13="INSUMO",$A13&lt;&gt;""),$A13&lt;&gt;"")</formula>
    </cfRule>
  </conditionalFormatting>
  <conditionalFormatting sqref="D13">
    <cfRule type="expression" dxfId="47" priority="7" stopIfTrue="1">
      <formula>AND($A13&lt;&gt;"COMPOSICAO",$A13&lt;&gt;"INSUMO",$A13&lt;&gt;"")</formula>
    </cfRule>
    <cfRule type="expression" dxfId="46" priority="8" stopIfTrue="1">
      <formula>AND(OR($A13="COMPOSICAO",$A13="INSUMO",$A13&lt;&gt;""),$A13&lt;&gt;"")</formula>
    </cfRule>
  </conditionalFormatting>
  <conditionalFormatting sqref="A13 C13">
    <cfRule type="expression" dxfId="45" priority="5" stopIfTrue="1">
      <formula>AND($A13&lt;&gt;"COMPOSICAO",$A13&lt;&gt;"INSUMO",$A13&lt;&gt;"")</formula>
    </cfRule>
    <cfRule type="expression" dxfId="44" priority="6" stopIfTrue="1">
      <formula>AND(OR($A13="COMPOSICAO",$A13="INSUMO",$A13&lt;&gt;""),$A13&lt;&gt;"")</formula>
    </cfRule>
  </conditionalFormatting>
  <conditionalFormatting sqref="B13">
    <cfRule type="expression" dxfId="43" priority="3" stopIfTrue="1">
      <formula>AND($A13&lt;&gt;"COMPOSICAO",$A13&lt;&gt;"INSUMO",$A13&lt;&gt;"")</formula>
    </cfRule>
    <cfRule type="expression" dxfId="42" priority="4" stopIfTrue="1">
      <formula>AND(OR($A13="COMPOSICAO",$A13="INSUMO",$A13&lt;&gt;""),$A13&lt;&gt;"")</formula>
    </cfRule>
  </conditionalFormatting>
  <conditionalFormatting sqref="B13">
    <cfRule type="expression" dxfId="41" priority="1" stopIfTrue="1">
      <formula>AND($A13&lt;&gt;"COMPOSICAO",$A13&lt;&gt;"INSUMO",$A13&lt;&gt;"")</formula>
    </cfRule>
    <cfRule type="expression" dxfId="40" priority="2" stopIfTrue="1">
      <formula>AND(OR($A13="COMPOSICAO",$A13="INSUMO",$A13&lt;&gt;""),$A13&lt;&gt;"")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Layout" zoomScaleNormal="100" workbookViewId="0">
      <selection activeCell="A2" sqref="A2"/>
    </sheetView>
  </sheetViews>
  <sheetFormatPr defaultRowHeight="15" x14ac:dyDescent="0.25"/>
  <cols>
    <col min="1" max="1" width="13" customWidth="1"/>
    <col min="2" max="2" width="11.42578125" customWidth="1"/>
    <col min="3" max="3" width="59.7109375" customWidth="1"/>
    <col min="4" max="4" width="9.140625" bestFit="1" customWidth="1"/>
    <col min="5" max="5" width="12.140625" customWidth="1"/>
    <col min="6" max="6" width="14.42578125" customWidth="1"/>
    <col min="7" max="7" width="14.85546875" customWidth="1"/>
    <col min="9" max="9" width="13.85546875" customWidth="1"/>
  </cols>
  <sheetData>
    <row r="1" spans="1:7" ht="6.75" customHeight="1" x14ac:dyDescent="0.25">
      <c r="B1" s="5"/>
      <c r="C1" s="5"/>
      <c r="D1" s="5"/>
      <c r="E1" s="5"/>
      <c r="F1" s="5"/>
      <c r="G1" s="5"/>
    </row>
    <row r="2" spans="1:7" ht="15.75" customHeight="1" x14ac:dyDescent="0.25">
      <c r="A2" s="6" t="s">
        <v>72</v>
      </c>
      <c r="B2" s="5"/>
      <c r="C2" s="5"/>
      <c r="D2" s="5"/>
      <c r="E2" s="5"/>
      <c r="F2" s="5"/>
      <c r="G2" s="5"/>
    </row>
    <row r="3" spans="1:7" ht="4.5" customHeight="1" x14ac:dyDescent="0.25">
      <c r="A3" s="2"/>
      <c r="B3" s="5"/>
      <c r="C3" s="5"/>
      <c r="D3" s="5"/>
      <c r="E3" s="5"/>
      <c r="F3" s="5"/>
      <c r="G3" s="5"/>
    </row>
    <row r="4" spans="1:7" ht="33" customHeight="1" x14ac:dyDescent="0.25">
      <c r="A4" s="61" t="s">
        <v>73</v>
      </c>
      <c r="B4" s="61"/>
      <c r="C4" s="61"/>
      <c r="D4" s="61"/>
      <c r="E4" s="61"/>
      <c r="F4" s="61"/>
      <c r="G4" s="61"/>
    </row>
    <row r="5" spans="1:7" ht="6" customHeight="1" x14ac:dyDescent="0.25">
      <c r="A5" s="3"/>
      <c r="B5" s="3"/>
      <c r="C5" s="3"/>
      <c r="D5" s="3"/>
      <c r="E5" s="3"/>
      <c r="F5" s="3"/>
      <c r="G5" s="3"/>
    </row>
    <row r="6" spans="1:7" ht="15" customHeight="1" x14ac:dyDescent="0.25">
      <c r="A6" s="62" t="s">
        <v>5</v>
      </c>
      <c r="B6" s="62" t="s">
        <v>1</v>
      </c>
      <c r="C6" s="62" t="s">
        <v>2</v>
      </c>
      <c r="D6" s="62" t="s">
        <v>3</v>
      </c>
      <c r="E6" s="62" t="s">
        <v>4</v>
      </c>
      <c r="F6" s="63" t="s">
        <v>105</v>
      </c>
      <c r="G6" s="62" t="s">
        <v>6</v>
      </c>
    </row>
    <row r="7" spans="1:7" ht="18.75" customHeight="1" x14ac:dyDescent="0.25">
      <c r="A7" s="62"/>
      <c r="B7" s="62"/>
      <c r="C7" s="62"/>
      <c r="D7" s="62"/>
      <c r="E7" s="62"/>
      <c r="F7" s="63"/>
      <c r="G7" s="62"/>
    </row>
    <row r="8" spans="1:7" ht="6.75" customHeight="1" x14ac:dyDescent="0.25">
      <c r="A8" s="11"/>
      <c r="B8" s="11"/>
      <c r="C8" s="11"/>
      <c r="D8" s="11"/>
      <c r="E8" s="11"/>
      <c r="F8" s="12"/>
      <c r="G8" s="11"/>
    </row>
    <row r="9" spans="1:7" ht="24" x14ac:dyDescent="0.25">
      <c r="A9" s="8" t="s">
        <v>8</v>
      </c>
      <c r="B9" s="8">
        <v>88278</v>
      </c>
      <c r="C9" s="8" t="s">
        <v>11</v>
      </c>
      <c r="D9" s="7" t="s">
        <v>0</v>
      </c>
      <c r="E9" s="29">
        <v>2</v>
      </c>
      <c r="F9" s="52">
        <v>23.45</v>
      </c>
      <c r="G9" s="9">
        <f t="shared" ref="G9:G15" si="0">F9*E9</f>
        <v>46.9</v>
      </c>
    </row>
    <row r="10" spans="1:7" x14ac:dyDescent="0.25">
      <c r="A10" s="8" t="s">
        <v>8</v>
      </c>
      <c r="B10" s="8">
        <v>88316</v>
      </c>
      <c r="C10" s="8" t="s">
        <v>9</v>
      </c>
      <c r="D10" s="7" t="s">
        <v>0</v>
      </c>
      <c r="E10" s="29">
        <v>2</v>
      </c>
      <c r="F10" s="52">
        <v>20.14</v>
      </c>
      <c r="G10" s="9">
        <f t="shared" si="0"/>
        <v>40.28</v>
      </c>
    </row>
    <row r="11" spans="1:7" ht="24" x14ac:dyDescent="0.25">
      <c r="A11" s="8" t="s">
        <v>10</v>
      </c>
      <c r="B11" s="8">
        <v>43692</v>
      </c>
      <c r="C11" s="8" t="s">
        <v>28</v>
      </c>
      <c r="D11" s="7" t="s">
        <v>12</v>
      </c>
      <c r="E11" s="33">
        <f>C25</f>
        <v>217.82</v>
      </c>
      <c r="F11" s="52">
        <v>10.75</v>
      </c>
      <c r="G11" s="9">
        <f t="shared" si="0"/>
        <v>2341.5650000000001</v>
      </c>
    </row>
    <row r="12" spans="1:7" ht="24" x14ac:dyDescent="0.25">
      <c r="A12" s="8" t="s">
        <v>8</v>
      </c>
      <c r="B12" s="8">
        <v>100716</v>
      </c>
      <c r="C12" s="8" t="s">
        <v>26</v>
      </c>
      <c r="D12" s="7" t="s">
        <v>13</v>
      </c>
      <c r="E12" s="33">
        <f>C32</f>
        <v>9.6</v>
      </c>
      <c r="F12" s="52">
        <v>25</v>
      </c>
      <c r="G12" s="9">
        <f t="shared" si="0"/>
        <v>240</v>
      </c>
    </row>
    <row r="13" spans="1:7" ht="48" x14ac:dyDescent="0.25">
      <c r="A13" s="8" t="s">
        <v>8</v>
      </c>
      <c r="B13" s="8">
        <v>100719</v>
      </c>
      <c r="C13" s="8" t="s">
        <v>66</v>
      </c>
      <c r="D13" s="7" t="s">
        <v>13</v>
      </c>
      <c r="E13" s="33">
        <f>E12</f>
        <v>9.6</v>
      </c>
      <c r="F13" s="52">
        <v>9</v>
      </c>
      <c r="G13" s="9">
        <f t="shared" si="0"/>
        <v>86.399999999999991</v>
      </c>
    </row>
    <row r="14" spans="1:7" ht="36" x14ac:dyDescent="0.25">
      <c r="A14" s="8" t="s">
        <v>8</v>
      </c>
      <c r="B14" s="32">
        <v>100747</v>
      </c>
      <c r="C14" s="32" t="s">
        <v>27</v>
      </c>
      <c r="D14" s="7" t="s">
        <v>13</v>
      </c>
      <c r="E14" s="33">
        <f>C34</f>
        <v>19.2</v>
      </c>
      <c r="F14" s="52">
        <v>10</v>
      </c>
      <c r="G14" s="9">
        <f t="shared" si="0"/>
        <v>192</v>
      </c>
    </row>
    <row r="15" spans="1:7" ht="24" x14ac:dyDescent="0.25">
      <c r="A15" s="8" t="s">
        <v>8</v>
      </c>
      <c r="B15" s="8">
        <v>98746</v>
      </c>
      <c r="C15" s="8" t="s">
        <v>22</v>
      </c>
      <c r="D15" s="7" t="s">
        <v>23</v>
      </c>
      <c r="E15" s="33">
        <f>C36</f>
        <v>5</v>
      </c>
      <c r="F15" s="52">
        <v>66</v>
      </c>
      <c r="G15" s="9">
        <f t="shared" si="0"/>
        <v>330</v>
      </c>
    </row>
    <row r="16" spans="1:7" ht="36" x14ac:dyDescent="0.25">
      <c r="A16" s="8" t="s">
        <v>8</v>
      </c>
      <c r="B16" s="8">
        <v>5928</v>
      </c>
      <c r="C16" s="8" t="s">
        <v>19</v>
      </c>
      <c r="D16" s="7" t="s">
        <v>20</v>
      </c>
      <c r="E16" s="29">
        <v>0.5</v>
      </c>
      <c r="F16" s="52">
        <v>260</v>
      </c>
      <c r="G16" s="9">
        <f>E16*F16</f>
        <v>130</v>
      </c>
    </row>
    <row r="17" spans="1:9" ht="6.75" customHeight="1" x14ac:dyDescent="0.25">
      <c r="A17" s="4"/>
      <c r="B17" s="4"/>
      <c r="C17" s="4"/>
      <c r="D17" s="4"/>
      <c r="E17" s="4"/>
    </row>
    <row r="18" spans="1:9" x14ac:dyDescent="0.25">
      <c r="A18" s="18"/>
      <c r="B18" s="1"/>
      <c r="C18" s="16"/>
      <c r="D18" s="1"/>
      <c r="E18" s="1"/>
      <c r="F18" s="10" t="s">
        <v>7</v>
      </c>
      <c r="G18" s="68">
        <f>SUM(G9:G16)</f>
        <v>3407.145</v>
      </c>
    </row>
    <row r="19" spans="1:9" x14ac:dyDescent="0.25">
      <c r="A19" s="16"/>
      <c r="B19" s="4"/>
      <c r="C19" s="19"/>
      <c r="D19" s="1"/>
      <c r="E19" s="1"/>
      <c r="F19" s="14"/>
      <c r="G19" s="15"/>
    </row>
    <row r="20" spans="1:9" ht="4.5" customHeight="1" x14ac:dyDescent="0.25">
      <c r="A20" s="16"/>
      <c r="B20" s="4"/>
      <c r="C20" s="19"/>
      <c r="D20" s="1"/>
      <c r="E20" s="1"/>
      <c r="F20" s="14"/>
      <c r="G20" s="15"/>
    </row>
    <row r="21" spans="1:9" x14ac:dyDescent="0.25">
      <c r="A21" s="17" t="s">
        <v>16</v>
      </c>
      <c r="B21" s="1"/>
      <c r="C21" s="20"/>
      <c r="D21" s="1"/>
      <c r="E21" s="1"/>
      <c r="F21" s="37"/>
      <c r="H21" s="14"/>
      <c r="I21" s="15"/>
    </row>
    <row r="22" spans="1:9" ht="34.5" customHeight="1" x14ac:dyDescent="0.25">
      <c r="A22" s="64" t="s">
        <v>74</v>
      </c>
      <c r="B22" s="64"/>
      <c r="C22" s="46">
        <v>215</v>
      </c>
      <c r="D22" s="1"/>
      <c r="E22" s="23"/>
      <c r="F22" s="14"/>
      <c r="G22" s="15"/>
    </row>
    <row r="23" spans="1:9" ht="34.5" customHeight="1" x14ac:dyDescent="0.25">
      <c r="A23" s="64" t="s">
        <v>71</v>
      </c>
      <c r="B23" s="64"/>
      <c r="C23" s="46">
        <v>2.82</v>
      </c>
      <c r="D23" s="1"/>
      <c r="E23" s="23"/>
      <c r="F23" s="14"/>
      <c r="G23" s="15"/>
    </row>
    <row r="24" spans="1:9" ht="5.25" customHeight="1" x14ac:dyDescent="0.25">
      <c r="A24" s="18"/>
      <c r="B24" s="1"/>
      <c r="C24" s="24"/>
      <c r="D24" s="1"/>
      <c r="E24" s="1"/>
      <c r="F24" s="14"/>
      <c r="G24" s="15"/>
    </row>
    <row r="25" spans="1:9" ht="18.75" customHeight="1" x14ac:dyDescent="0.25">
      <c r="A25" s="25"/>
      <c r="B25" s="27" t="s">
        <v>17</v>
      </c>
      <c r="C25" s="47">
        <f>SUM(C22:C23)</f>
        <v>217.82</v>
      </c>
      <c r="D25" s="1"/>
      <c r="E25" s="1"/>
      <c r="F25" s="14"/>
      <c r="G25" s="15"/>
    </row>
    <row r="26" spans="1:9" ht="4.5" customHeight="1" x14ac:dyDescent="0.25">
      <c r="A26" s="17"/>
      <c r="B26" s="1"/>
      <c r="C26" s="21"/>
      <c r="D26" s="1"/>
      <c r="E26" s="1"/>
      <c r="F26" s="14"/>
      <c r="G26" s="15"/>
    </row>
    <row r="27" spans="1:9" ht="15.75" customHeight="1" x14ac:dyDescent="0.25">
      <c r="A27" s="17"/>
      <c r="B27" s="1"/>
      <c r="C27" s="21"/>
      <c r="D27" s="1"/>
      <c r="E27" s="1"/>
      <c r="F27" s="14"/>
      <c r="G27" s="15"/>
    </row>
    <row r="28" spans="1:9" x14ac:dyDescent="0.25">
      <c r="A28" s="17" t="s">
        <v>18</v>
      </c>
      <c r="B28" s="1"/>
      <c r="C28" s="21"/>
      <c r="D28" s="1"/>
      <c r="E28" s="1"/>
      <c r="F28" s="14"/>
      <c r="G28" s="15"/>
    </row>
    <row r="29" spans="1:9" ht="29.25" customHeight="1" x14ac:dyDescent="0.25">
      <c r="A29" s="64" t="s">
        <v>75</v>
      </c>
      <c r="B29" s="64"/>
      <c r="C29" s="48">
        <v>9.4</v>
      </c>
      <c r="D29" s="1"/>
      <c r="E29" s="1"/>
      <c r="F29" s="26"/>
      <c r="G29" s="15"/>
    </row>
    <row r="30" spans="1:9" ht="29.25" customHeight="1" x14ac:dyDescent="0.25">
      <c r="A30" s="64" t="s">
        <v>71</v>
      </c>
      <c r="B30" s="64"/>
      <c r="C30" s="48">
        <v>0.2</v>
      </c>
      <c r="D30" s="1"/>
      <c r="E30" s="1"/>
      <c r="F30" s="26"/>
      <c r="G30" s="15"/>
    </row>
    <row r="31" spans="1:9" ht="6" customHeight="1" x14ac:dyDescent="0.25">
      <c r="A31" s="53"/>
      <c r="B31" s="53"/>
      <c r="C31" s="26"/>
      <c r="D31" s="22"/>
      <c r="E31" s="22"/>
      <c r="F31" s="22"/>
      <c r="G31" s="22"/>
    </row>
    <row r="32" spans="1:9" x14ac:dyDescent="0.25">
      <c r="A32" s="25"/>
      <c r="B32" s="28" t="s">
        <v>17</v>
      </c>
      <c r="C32" s="49">
        <f>SUM(C29:C30)</f>
        <v>9.6</v>
      </c>
      <c r="D32" s="22"/>
      <c r="E32" s="22"/>
      <c r="F32" s="22"/>
      <c r="G32" s="22"/>
    </row>
    <row r="33" spans="1:7" ht="5.25" customHeight="1" x14ac:dyDescent="0.25">
      <c r="A33" s="22"/>
      <c r="B33" s="22"/>
      <c r="C33" s="22"/>
      <c r="D33" s="22"/>
      <c r="E33" s="22"/>
      <c r="F33" s="22"/>
      <c r="G33" s="22"/>
    </row>
    <row r="34" spans="1:7" x14ac:dyDescent="0.25">
      <c r="A34" s="22" t="s">
        <v>29</v>
      </c>
      <c r="B34" s="22"/>
      <c r="C34" s="49">
        <f>C32*2</f>
        <v>19.2</v>
      </c>
      <c r="D34" s="22"/>
      <c r="E34" s="22"/>
      <c r="F34" s="22"/>
      <c r="G34" s="22"/>
    </row>
    <row r="35" spans="1:7" x14ac:dyDescent="0.25">
      <c r="A35" s="22"/>
      <c r="B35" s="22"/>
      <c r="C35" s="22"/>
      <c r="D35" s="22"/>
      <c r="E35" s="22"/>
      <c r="F35" s="22"/>
      <c r="G35" s="22"/>
    </row>
    <row r="36" spans="1:7" x14ac:dyDescent="0.25">
      <c r="A36" s="66" t="s">
        <v>24</v>
      </c>
      <c r="B36" s="66"/>
      <c r="C36" s="51">
        <v>5</v>
      </c>
      <c r="D36" s="22"/>
      <c r="E36" s="22"/>
      <c r="F36" s="22"/>
      <c r="G36" s="22"/>
    </row>
  </sheetData>
  <mergeCells count="13">
    <mergeCell ref="A36:B36"/>
    <mergeCell ref="A22:B22"/>
    <mergeCell ref="A23:B23"/>
    <mergeCell ref="A29:B29"/>
    <mergeCell ref="A30:B30"/>
    <mergeCell ref="A4:G4"/>
    <mergeCell ref="A6:A7"/>
    <mergeCell ref="B6:B7"/>
    <mergeCell ref="C6:C7"/>
    <mergeCell ref="D6:D7"/>
    <mergeCell ref="E6:E7"/>
    <mergeCell ref="F6:F7"/>
    <mergeCell ref="G6:G7"/>
  </mergeCells>
  <conditionalFormatting sqref="A9:E12 E13 A14:E17">
    <cfRule type="expression" dxfId="39" priority="11" stopIfTrue="1">
      <formula>AND($A9&lt;&gt;"COMPOSICAO",$A9&lt;&gt;"INSUMO",$A9&lt;&gt;"")</formula>
    </cfRule>
    <cfRule type="expression" dxfId="38" priority="12" stopIfTrue="1">
      <formula>AND(OR($A9="COMPOSICAO",$A9="INSUMO",$A9&lt;&gt;""),$A9&lt;&gt;"")</formula>
    </cfRule>
  </conditionalFormatting>
  <conditionalFormatting sqref="D13">
    <cfRule type="expression" dxfId="37" priority="9" stopIfTrue="1">
      <formula>AND($A13&lt;&gt;"COMPOSICAO",$A13&lt;&gt;"INSUMO",$A13&lt;&gt;"")</formula>
    </cfRule>
    <cfRule type="expression" dxfId="36" priority="10" stopIfTrue="1">
      <formula>AND(OR($A13="COMPOSICAO",$A13="INSUMO",$A13&lt;&gt;""),$A13&lt;&gt;"")</formula>
    </cfRule>
  </conditionalFormatting>
  <conditionalFormatting sqref="D13">
    <cfRule type="expression" dxfId="35" priority="7" stopIfTrue="1">
      <formula>AND($A13&lt;&gt;"COMPOSICAO",$A13&lt;&gt;"INSUMO",$A13&lt;&gt;"")</formula>
    </cfRule>
    <cfRule type="expression" dxfId="34" priority="8" stopIfTrue="1">
      <formula>AND(OR($A13="COMPOSICAO",$A13="INSUMO",$A13&lt;&gt;""),$A13&lt;&gt;"")</formula>
    </cfRule>
  </conditionalFormatting>
  <conditionalFormatting sqref="A13 C13">
    <cfRule type="expression" dxfId="33" priority="5" stopIfTrue="1">
      <formula>AND($A13&lt;&gt;"COMPOSICAO",$A13&lt;&gt;"INSUMO",$A13&lt;&gt;"")</formula>
    </cfRule>
    <cfRule type="expression" dxfId="32" priority="6" stopIfTrue="1">
      <formula>AND(OR($A13="COMPOSICAO",$A13="INSUMO",$A13&lt;&gt;""),$A13&lt;&gt;"")</formula>
    </cfRule>
  </conditionalFormatting>
  <conditionalFormatting sqref="B13">
    <cfRule type="expression" dxfId="31" priority="3" stopIfTrue="1">
      <formula>AND($A13&lt;&gt;"COMPOSICAO",$A13&lt;&gt;"INSUMO",$A13&lt;&gt;"")</formula>
    </cfRule>
    <cfRule type="expression" dxfId="30" priority="4" stopIfTrue="1">
      <formula>AND(OR($A13="COMPOSICAO",$A13="INSUMO",$A13&lt;&gt;""),$A13&lt;&gt;"")</formula>
    </cfRule>
  </conditionalFormatting>
  <conditionalFormatting sqref="B13">
    <cfRule type="expression" dxfId="29" priority="1" stopIfTrue="1">
      <formula>AND($A13&lt;&gt;"COMPOSICAO",$A13&lt;&gt;"INSUMO",$A13&lt;&gt;"")</formula>
    </cfRule>
    <cfRule type="expression" dxfId="28" priority="2" stopIfTrue="1">
      <formula>AND(OR($A13="COMPOSICAO",$A13="INSUMO",$A13&lt;&gt;""),$A13&lt;&gt;"")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Layout" zoomScaleNormal="100" workbookViewId="0">
      <selection activeCell="A2" sqref="A2"/>
    </sheetView>
  </sheetViews>
  <sheetFormatPr defaultRowHeight="15" x14ac:dyDescent="0.25"/>
  <cols>
    <col min="1" max="1" width="13" customWidth="1"/>
    <col min="2" max="2" width="11.42578125" customWidth="1"/>
    <col min="3" max="3" width="59.7109375" customWidth="1"/>
    <col min="4" max="4" width="9.140625" bestFit="1" customWidth="1"/>
    <col min="5" max="5" width="12.140625" customWidth="1"/>
    <col min="6" max="6" width="14.42578125" customWidth="1"/>
    <col min="7" max="7" width="14.85546875" customWidth="1"/>
    <col min="9" max="9" width="13.85546875" customWidth="1"/>
  </cols>
  <sheetData>
    <row r="1" spans="1:7" ht="6.75" customHeight="1" x14ac:dyDescent="0.25">
      <c r="B1" s="5"/>
      <c r="C1" s="5"/>
      <c r="D1" s="5"/>
      <c r="E1" s="5"/>
      <c r="F1" s="5"/>
      <c r="G1" s="5"/>
    </row>
    <row r="2" spans="1:7" ht="15.75" customHeight="1" x14ac:dyDescent="0.25">
      <c r="A2" s="6" t="s">
        <v>76</v>
      </c>
      <c r="B2" s="5"/>
      <c r="C2" s="5"/>
      <c r="D2" s="5"/>
      <c r="E2" s="5"/>
      <c r="F2" s="5"/>
      <c r="G2" s="5"/>
    </row>
    <row r="3" spans="1:7" ht="4.5" customHeight="1" x14ac:dyDescent="0.25">
      <c r="A3" s="2"/>
      <c r="B3" s="5"/>
      <c r="C3" s="5"/>
      <c r="D3" s="5"/>
      <c r="E3" s="5"/>
      <c r="F3" s="5"/>
      <c r="G3" s="5"/>
    </row>
    <row r="4" spans="1:7" ht="33" customHeight="1" x14ac:dyDescent="0.25">
      <c r="A4" s="61" t="s">
        <v>77</v>
      </c>
      <c r="B4" s="61"/>
      <c r="C4" s="61"/>
      <c r="D4" s="61"/>
      <c r="E4" s="61"/>
      <c r="F4" s="61"/>
      <c r="G4" s="61"/>
    </row>
    <row r="5" spans="1:7" ht="6" customHeight="1" x14ac:dyDescent="0.25">
      <c r="A5" s="3"/>
      <c r="B5" s="3"/>
      <c r="C5" s="3"/>
      <c r="D5" s="3"/>
      <c r="E5" s="3"/>
      <c r="F5" s="3"/>
      <c r="G5" s="3"/>
    </row>
    <row r="6" spans="1:7" ht="15" customHeight="1" x14ac:dyDescent="0.25">
      <c r="A6" s="62" t="s">
        <v>5</v>
      </c>
      <c r="B6" s="62" t="s">
        <v>1</v>
      </c>
      <c r="C6" s="62" t="s">
        <v>2</v>
      </c>
      <c r="D6" s="62" t="s">
        <v>3</v>
      </c>
      <c r="E6" s="62" t="s">
        <v>4</v>
      </c>
      <c r="F6" s="63" t="s">
        <v>105</v>
      </c>
      <c r="G6" s="62" t="s">
        <v>6</v>
      </c>
    </row>
    <row r="7" spans="1:7" ht="18.75" customHeight="1" x14ac:dyDescent="0.25">
      <c r="A7" s="62"/>
      <c r="B7" s="62"/>
      <c r="C7" s="62"/>
      <c r="D7" s="62"/>
      <c r="E7" s="62"/>
      <c r="F7" s="63"/>
      <c r="G7" s="62"/>
    </row>
    <row r="8" spans="1:7" ht="6.75" customHeight="1" x14ac:dyDescent="0.25">
      <c r="A8" s="11"/>
      <c r="B8" s="11"/>
      <c r="C8" s="11"/>
      <c r="D8" s="11"/>
      <c r="E8" s="11"/>
      <c r="F8" s="12"/>
      <c r="G8" s="11"/>
    </row>
    <row r="9" spans="1:7" ht="24" x14ac:dyDescent="0.25">
      <c r="A9" s="8" t="s">
        <v>8</v>
      </c>
      <c r="B9" s="8">
        <v>88278</v>
      </c>
      <c r="C9" s="8" t="s">
        <v>11</v>
      </c>
      <c r="D9" s="7" t="s">
        <v>0</v>
      </c>
      <c r="E9" s="29">
        <v>2</v>
      </c>
      <c r="F9" s="52">
        <v>23.45</v>
      </c>
      <c r="G9" s="9">
        <f t="shared" ref="G9:G15" si="0">F9*E9</f>
        <v>46.9</v>
      </c>
    </row>
    <row r="10" spans="1:7" x14ac:dyDescent="0.25">
      <c r="A10" s="8" t="s">
        <v>8</v>
      </c>
      <c r="B10" s="8">
        <v>88316</v>
      </c>
      <c r="C10" s="8" t="s">
        <v>9</v>
      </c>
      <c r="D10" s="7" t="s">
        <v>0</v>
      </c>
      <c r="E10" s="29">
        <v>2</v>
      </c>
      <c r="F10" s="52">
        <v>20.14</v>
      </c>
      <c r="G10" s="9">
        <f t="shared" si="0"/>
        <v>40.28</v>
      </c>
    </row>
    <row r="11" spans="1:7" ht="24" x14ac:dyDescent="0.25">
      <c r="A11" s="8" t="s">
        <v>10</v>
      </c>
      <c r="B11" s="8">
        <v>43692</v>
      </c>
      <c r="C11" s="8" t="s">
        <v>28</v>
      </c>
      <c r="D11" s="7" t="s">
        <v>12</v>
      </c>
      <c r="E11" s="33">
        <f>C25</f>
        <v>457.29</v>
      </c>
      <c r="F11" s="52">
        <v>10.75</v>
      </c>
      <c r="G11" s="9">
        <f t="shared" si="0"/>
        <v>4915.8675000000003</v>
      </c>
    </row>
    <row r="12" spans="1:7" ht="24" x14ac:dyDescent="0.25">
      <c r="A12" s="8" t="s">
        <v>8</v>
      </c>
      <c r="B12" s="8">
        <v>100716</v>
      </c>
      <c r="C12" s="8" t="s">
        <v>26</v>
      </c>
      <c r="D12" s="7" t="s">
        <v>13</v>
      </c>
      <c r="E12" s="33">
        <f>C32</f>
        <v>20</v>
      </c>
      <c r="F12" s="52">
        <v>25</v>
      </c>
      <c r="G12" s="9">
        <f t="shared" si="0"/>
        <v>500</v>
      </c>
    </row>
    <row r="13" spans="1:7" ht="48" x14ac:dyDescent="0.25">
      <c r="A13" s="8" t="s">
        <v>8</v>
      </c>
      <c r="B13" s="8">
        <v>100719</v>
      </c>
      <c r="C13" s="8" t="s">
        <v>66</v>
      </c>
      <c r="D13" s="7" t="s">
        <v>13</v>
      </c>
      <c r="E13" s="33">
        <f>E12</f>
        <v>20</v>
      </c>
      <c r="F13" s="52">
        <v>9</v>
      </c>
      <c r="G13" s="9">
        <f t="shared" si="0"/>
        <v>180</v>
      </c>
    </row>
    <row r="14" spans="1:7" ht="36" x14ac:dyDescent="0.25">
      <c r="A14" s="8" t="s">
        <v>8</v>
      </c>
      <c r="B14" s="32">
        <v>100747</v>
      </c>
      <c r="C14" s="32" t="s">
        <v>27</v>
      </c>
      <c r="D14" s="7" t="s">
        <v>13</v>
      </c>
      <c r="E14" s="33">
        <f>C34</f>
        <v>40</v>
      </c>
      <c r="F14" s="52">
        <v>10</v>
      </c>
      <c r="G14" s="9">
        <f t="shared" si="0"/>
        <v>400</v>
      </c>
    </row>
    <row r="15" spans="1:7" ht="24" x14ac:dyDescent="0.25">
      <c r="A15" s="8" t="s">
        <v>8</v>
      </c>
      <c r="B15" s="8">
        <v>98746</v>
      </c>
      <c r="C15" s="8" t="s">
        <v>22</v>
      </c>
      <c r="D15" s="7" t="s">
        <v>23</v>
      </c>
      <c r="E15" s="33">
        <f>C36</f>
        <v>7</v>
      </c>
      <c r="F15" s="52">
        <v>66</v>
      </c>
      <c r="G15" s="9">
        <f t="shared" si="0"/>
        <v>462</v>
      </c>
    </row>
    <row r="16" spans="1:7" ht="36" x14ac:dyDescent="0.25">
      <c r="A16" s="8" t="s">
        <v>8</v>
      </c>
      <c r="B16" s="8">
        <v>5928</v>
      </c>
      <c r="C16" s="8" t="s">
        <v>19</v>
      </c>
      <c r="D16" s="7" t="s">
        <v>20</v>
      </c>
      <c r="E16" s="29">
        <v>0.5</v>
      </c>
      <c r="F16" s="52">
        <v>260</v>
      </c>
      <c r="G16" s="9">
        <f>E16*F16</f>
        <v>130</v>
      </c>
    </row>
    <row r="17" spans="1:9" ht="6.75" customHeight="1" x14ac:dyDescent="0.25">
      <c r="A17" s="4"/>
      <c r="B17" s="4"/>
      <c r="C17" s="4"/>
      <c r="D17" s="4"/>
      <c r="E17" s="4"/>
    </row>
    <row r="18" spans="1:9" x14ac:dyDescent="0.25">
      <c r="A18" s="18"/>
      <c r="B18" s="1"/>
      <c r="C18" s="16"/>
      <c r="D18" s="1"/>
      <c r="E18" s="1"/>
      <c r="F18" s="10" t="s">
        <v>7</v>
      </c>
      <c r="G18" s="68">
        <f>SUM(G9:G16)</f>
        <v>6675.0475000000006</v>
      </c>
    </row>
    <row r="19" spans="1:9" x14ac:dyDescent="0.25">
      <c r="A19" s="16"/>
      <c r="B19" s="4"/>
      <c r="C19" s="19"/>
      <c r="D19" s="1"/>
      <c r="E19" s="1"/>
      <c r="F19" s="14"/>
      <c r="G19" s="15"/>
    </row>
    <row r="20" spans="1:9" ht="4.5" customHeight="1" x14ac:dyDescent="0.25">
      <c r="A20" s="16"/>
      <c r="B20" s="4"/>
      <c r="C20" s="19"/>
      <c r="D20" s="1"/>
      <c r="E20" s="1"/>
      <c r="F20" s="14"/>
      <c r="G20" s="15"/>
    </row>
    <row r="21" spans="1:9" x14ac:dyDescent="0.25">
      <c r="A21" s="17" t="s">
        <v>16</v>
      </c>
      <c r="B21" s="1"/>
      <c r="C21" s="20"/>
      <c r="D21" s="1"/>
      <c r="E21" s="1"/>
      <c r="F21" s="37"/>
      <c r="H21" s="14"/>
      <c r="I21" s="15"/>
    </row>
    <row r="22" spans="1:9" ht="34.5" customHeight="1" x14ac:dyDescent="0.25">
      <c r="A22" s="64" t="s">
        <v>78</v>
      </c>
      <c r="B22" s="64"/>
      <c r="C22" s="46">
        <v>443.29</v>
      </c>
      <c r="D22" s="1"/>
      <c r="E22" s="23"/>
      <c r="F22" s="14"/>
      <c r="G22" s="15"/>
    </row>
    <row r="23" spans="1:9" ht="34.5" customHeight="1" x14ac:dyDescent="0.25">
      <c r="A23" s="64" t="s">
        <v>79</v>
      </c>
      <c r="B23" s="64"/>
      <c r="C23" s="46">
        <v>14</v>
      </c>
      <c r="D23" s="1"/>
      <c r="E23" s="23"/>
      <c r="F23" s="14"/>
      <c r="G23" s="15"/>
    </row>
    <row r="24" spans="1:9" ht="5.25" customHeight="1" x14ac:dyDescent="0.25">
      <c r="A24" s="18"/>
      <c r="B24" s="1"/>
      <c r="C24" s="24"/>
      <c r="D24" s="1"/>
      <c r="E24" s="1"/>
      <c r="F24" s="14"/>
      <c r="G24" s="15"/>
    </row>
    <row r="25" spans="1:9" ht="18.75" customHeight="1" x14ac:dyDescent="0.25">
      <c r="A25" s="25"/>
      <c r="B25" s="27" t="s">
        <v>17</v>
      </c>
      <c r="C25" s="47">
        <f>SUM(C22:C23)</f>
        <v>457.29</v>
      </c>
      <c r="D25" s="1"/>
      <c r="E25" s="1"/>
      <c r="F25" s="14"/>
      <c r="G25" s="15"/>
    </row>
    <row r="26" spans="1:9" ht="4.5" customHeight="1" x14ac:dyDescent="0.25">
      <c r="A26" s="17"/>
      <c r="B26" s="1"/>
      <c r="C26" s="21"/>
      <c r="D26" s="1"/>
      <c r="E26" s="1"/>
      <c r="F26" s="14"/>
      <c r="G26" s="15"/>
    </row>
    <row r="27" spans="1:9" ht="15.75" customHeight="1" x14ac:dyDescent="0.25">
      <c r="A27" s="17"/>
      <c r="B27" s="1"/>
      <c r="C27" s="21"/>
      <c r="D27" s="1"/>
      <c r="E27" s="1"/>
      <c r="F27" s="14"/>
      <c r="G27" s="15"/>
    </row>
    <row r="28" spans="1:9" x14ac:dyDescent="0.25">
      <c r="A28" s="17" t="s">
        <v>18</v>
      </c>
      <c r="B28" s="1"/>
      <c r="C28" s="21"/>
      <c r="D28" s="1"/>
      <c r="E28" s="1"/>
      <c r="F28" s="14"/>
      <c r="G28" s="15"/>
    </row>
    <row r="29" spans="1:9" ht="29.25" customHeight="1" x14ac:dyDescent="0.25">
      <c r="A29" s="64" t="s">
        <v>80</v>
      </c>
      <c r="B29" s="64"/>
      <c r="C29" s="48">
        <v>19.399999999999999</v>
      </c>
      <c r="D29" s="1"/>
      <c r="E29" s="1"/>
      <c r="F29" s="26"/>
      <c r="G29" s="15"/>
    </row>
    <row r="30" spans="1:9" ht="29.25" customHeight="1" x14ac:dyDescent="0.25">
      <c r="A30" s="64" t="s">
        <v>79</v>
      </c>
      <c r="B30" s="64"/>
      <c r="C30" s="48">
        <v>0.6</v>
      </c>
      <c r="D30" s="1"/>
      <c r="E30" s="1"/>
      <c r="F30" s="26"/>
      <c r="G30" s="15"/>
    </row>
    <row r="31" spans="1:9" ht="6" customHeight="1" x14ac:dyDescent="0.25">
      <c r="A31" s="53"/>
      <c r="B31" s="53"/>
      <c r="C31" s="26"/>
      <c r="D31" s="22"/>
      <c r="E31" s="22"/>
      <c r="F31" s="22"/>
      <c r="G31" s="22"/>
    </row>
    <row r="32" spans="1:9" x14ac:dyDescent="0.25">
      <c r="A32" s="25"/>
      <c r="B32" s="28" t="s">
        <v>17</v>
      </c>
      <c r="C32" s="49">
        <f>SUM(C29:C30)</f>
        <v>20</v>
      </c>
      <c r="D32" s="22"/>
      <c r="E32" s="22"/>
      <c r="F32" s="22"/>
      <c r="G32" s="22"/>
    </row>
    <row r="33" spans="1:7" ht="5.25" customHeight="1" x14ac:dyDescent="0.25">
      <c r="A33" s="22"/>
      <c r="B33" s="22"/>
      <c r="C33" s="22"/>
      <c r="D33" s="22"/>
      <c r="E33" s="22"/>
      <c r="F33" s="22"/>
      <c r="G33" s="22"/>
    </row>
    <row r="34" spans="1:7" x14ac:dyDescent="0.25">
      <c r="A34" s="22" t="s">
        <v>29</v>
      </c>
      <c r="B34" s="22"/>
      <c r="C34" s="49">
        <f>C32*2</f>
        <v>40</v>
      </c>
      <c r="D34" s="22"/>
      <c r="E34" s="22"/>
      <c r="F34" s="22"/>
      <c r="G34" s="22"/>
    </row>
    <row r="35" spans="1:7" x14ac:dyDescent="0.25">
      <c r="A35" s="22"/>
      <c r="B35" s="22"/>
      <c r="C35" s="22"/>
      <c r="D35" s="22"/>
      <c r="E35" s="22"/>
      <c r="F35" s="22"/>
      <c r="G35" s="22"/>
    </row>
    <row r="36" spans="1:7" x14ac:dyDescent="0.25">
      <c r="A36" s="66" t="s">
        <v>24</v>
      </c>
      <c r="B36" s="66"/>
      <c r="C36" s="51">
        <v>7</v>
      </c>
      <c r="D36" s="22"/>
      <c r="E36" s="22"/>
      <c r="F36" s="22"/>
      <c r="G36" s="22"/>
    </row>
  </sheetData>
  <mergeCells count="13">
    <mergeCell ref="A22:B22"/>
    <mergeCell ref="A23:B23"/>
    <mergeCell ref="A29:B29"/>
    <mergeCell ref="A30:B30"/>
    <mergeCell ref="A36:B36"/>
    <mergeCell ref="A4:G4"/>
    <mergeCell ref="A6:A7"/>
    <mergeCell ref="B6:B7"/>
    <mergeCell ref="C6:C7"/>
    <mergeCell ref="D6:D7"/>
    <mergeCell ref="E6:E7"/>
    <mergeCell ref="F6:F7"/>
    <mergeCell ref="G6:G7"/>
  </mergeCells>
  <conditionalFormatting sqref="A9:E12 E13 A14:E17">
    <cfRule type="expression" dxfId="27" priority="11" stopIfTrue="1">
      <formula>AND($A9&lt;&gt;"COMPOSICAO",$A9&lt;&gt;"INSUMO",$A9&lt;&gt;"")</formula>
    </cfRule>
    <cfRule type="expression" dxfId="26" priority="12" stopIfTrue="1">
      <formula>AND(OR($A9="COMPOSICAO",$A9="INSUMO",$A9&lt;&gt;""),$A9&lt;&gt;"")</formula>
    </cfRule>
  </conditionalFormatting>
  <conditionalFormatting sqref="D13">
    <cfRule type="expression" dxfId="25" priority="9" stopIfTrue="1">
      <formula>AND($A13&lt;&gt;"COMPOSICAO",$A13&lt;&gt;"INSUMO",$A13&lt;&gt;"")</formula>
    </cfRule>
    <cfRule type="expression" dxfId="24" priority="10" stopIfTrue="1">
      <formula>AND(OR($A13="COMPOSICAO",$A13="INSUMO",$A13&lt;&gt;""),$A13&lt;&gt;"")</formula>
    </cfRule>
  </conditionalFormatting>
  <conditionalFormatting sqref="D13">
    <cfRule type="expression" dxfId="23" priority="7" stopIfTrue="1">
      <formula>AND($A13&lt;&gt;"COMPOSICAO",$A13&lt;&gt;"INSUMO",$A13&lt;&gt;"")</formula>
    </cfRule>
    <cfRule type="expression" dxfId="22" priority="8" stopIfTrue="1">
      <formula>AND(OR($A13="COMPOSICAO",$A13="INSUMO",$A13&lt;&gt;""),$A13&lt;&gt;"")</formula>
    </cfRule>
  </conditionalFormatting>
  <conditionalFormatting sqref="A13 C13">
    <cfRule type="expression" dxfId="21" priority="5" stopIfTrue="1">
      <formula>AND($A13&lt;&gt;"COMPOSICAO",$A13&lt;&gt;"INSUMO",$A13&lt;&gt;"")</formula>
    </cfRule>
    <cfRule type="expression" dxfId="20" priority="6" stopIfTrue="1">
      <formula>AND(OR($A13="COMPOSICAO",$A13="INSUMO",$A13&lt;&gt;""),$A13&lt;&gt;"")</formula>
    </cfRule>
  </conditionalFormatting>
  <conditionalFormatting sqref="B13">
    <cfRule type="expression" dxfId="19" priority="3" stopIfTrue="1">
      <formula>AND($A13&lt;&gt;"COMPOSICAO",$A13&lt;&gt;"INSUMO",$A13&lt;&gt;"")</formula>
    </cfRule>
    <cfRule type="expression" dxfId="18" priority="4" stopIfTrue="1">
      <formula>AND(OR($A13="COMPOSICAO",$A13="INSUMO",$A13&lt;&gt;""),$A13&lt;&gt;"")</formula>
    </cfRule>
  </conditionalFormatting>
  <conditionalFormatting sqref="B13">
    <cfRule type="expression" dxfId="17" priority="1" stopIfTrue="1">
      <formula>AND($A13&lt;&gt;"COMPOSICAO",$A13&lt;&gt;"INSUMO",$A13&lt;&gt;"")</formula>
    </cfRule>
    <cfRule type="expression" dxfId="16" priority="2" stopIfTrue="1">
      <formula>AND(OR($A13="COMPOSICAO",$A13="INSUMO",$A13&lt;&gt;""),$A13&lt;&gt;"")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view="pageLayout" zoomScaleNormal="100" workbookViewId="0">
      <selection activeCell="A2" sqref="A2"/>
    </sheetView>
  </sheetViews>
  <sheetFormatPr defaultRowHeight="15" x14ac:dyDescent="0.25"/>
  <cols>
    <col min="1" max="1" width="13" customWidth="1"/>
    <col min="2" max="2" width="11.42578125" customWidth="1"/>
    <col min="3" max="3" width="59.7109375" customWidth="1"/>
    <col min="4" max="4" width="9.140625" bestFit="1" customWidth="1"/>
    <col min="5" max="5" width="12.140625" customWidth="1"/>
    <col min="6" max="6" width="14.42578125" customWidth="1"/>
    <col min="7" max="7" width="14.85546875" customWidth="1"/>
    <col min="9" max="9" width="13.85546875" customWidth="1"/>
  </cols>
  <sheetData>
    <row r="1" spans="1:7" ht="6.75" customHeight="1" x14ac:dyDescent="0.25">
      <c r="B1" s="5"/>
      <c r="C1" s="5"/>
      <c r="D1" s="5"/>
      <c r="E1" s="5"/>
      <c r="F1" s="5"/>
      <c r="G1" s="5"/>
    </row>
    <row r="2" spans="1:7" ht="15.75" customHeight="1" x14ac:dyDescent="0.25">
      <c r="A2" s="6" t="s">
        <v>81</v>
      </c>
      <c r="B2" s="5"/>
      <c r="C2" s="5"/>
      <c r="D2" s="5"/>
      <c r="E2" s="5"/>
      <c r="F2" s="5"/>
      <c r="G2" s="5"/>
    </row>
    <row r="3" spans="1:7" ht="4.5" customHeight="1" x14ac:dyDescent="0.25">
      <c r="A3" s="2"/>
      <c r="B3" s="5"/>
      <c r="C3" s="5"/>
      <c r="D3" s="5"/>
      <c r="E3" s="5"/>
      <c r="F3" s="5"/>
      <c r="G3" s="5"/>
    </row>
    <row r="4" spans="1:7" ht="24.75" customHeight="1" x14ac:dyDescent="0.25">
      <c r="A4" s="61" t="s">
        <v>91</v>
      </c>
      <c r="B4" s="61"/>
      <c r="C4" s="61"/>
      <c r="D4" s="61"/>
      <c r="E4" s="61"/>
      <c r="F4" s="61"/>
      <c r="G4" s="61"/>
    </row>
    <row r="5" spans="1:7" ht="6" customHeight="1" x14ac:dyDescent="0.25">
      <c r="A5" s="3"/>
      <c r="B5" s="3"/>
      <c r="C5" s="3"/>
      <c r="D5" s="3"/>
      <c r="E5" s="3"/>
      <c r="F5" s="3"/>
      <c r="G5" s="3"/>
    </row>
    <row r="6" spans="1:7" ht="15" customHeight="1" x14ac:dyDescent="0.25">
      <c r="A6" s="62" t="s">
        <v>5</v>
      </c>
      <c r="B6" s="62" t="s">
        <v>1</v>
      </c>
      <c r="C6" s="62" t="s">
        <v>2</v>
      </c>
      <c r="D6" s="62" t="s">
        <v>3</v>
      </c>
      <c r="E6" s="62" t="s">
        <v>4</v>
      </c>
      <c r="F6" s="63" t="s">
        <v>105</v>
      </c>
      <c r="G6" s="62" t="s">
        <v>6</v>
      </c>
    </row>
    <row r="7" spans="1:7" ht="18.75" customHeight="1" x14ac:dyDescent="0.25">
      <c r="A7" s="62"/>
      <c r="B7" s="62"/>
      <c r="C7" s="62"/>
      <c r="D7" s="62"/>
      <c r="E7" s="62"/>
      <c r="F7" s="63"/>
      <c r="G7" s="62"/>
    </row>
    <row r="8" spans="1:7" ht="6.75" customHeight="1" x14ac:dyDescent="0.25">
      <c r="A8" s="11"/>
      <c r="B8" s="11"/>
      <c r="C8" s="11"/>
      <c r="D8" s="11"/>
      <c r="E8" s="11"/>
      <c r="F8" s="12"/>
      <c r="G8" s="11"/>
    </row>
    <row r="9" spans="1:7" ht="24" x14ac:dyDescent="0.25">
      <c r="A9" s="34" t="s">
        <v>10</v>
      </c>
      <c r="B9" s="34">
        <v>142</v>
      </c>
      <c r="C9" s="35" t="s">
        <v>82</v>
      </c>
      <c r="D9" s="34" t="s">
        <v>83</v>
      </c>
      <c r="E9" s="60">
        <v>1.26</v>
      </c>
      <c r="F9" s="52">
        <v>35.06</v>
      </c>
      <c r="G9" s="9">
        <f t="shared" ref="G9:G15" si="0">F9*E9</f>
        <v>44.175600000000003</v>
      </c>
    </row>
    <row r="10" spans="1:7" ht="24" x14ac:dyDescent="0.25">
      <c r="A10" s="34" t="s">
        <v>10</v>
      </c>
      <c r="B10" s="34">
        <v>5061</v>
      </c>
      <c r="C10" s="35" t="s">
        <v>84</v>
      </c>
      <c r="D10" s="34" t="s">
        <v>12</v>
      </c>
      <c r="E10" s="60">
        <v>6.0000000000000001E-3</v>
      </c>
      <c r="F10" s="52">
        <v>16.899999999999999</v>
      </c>
      <c r="G10" s="9">
        <f t="shared" si="0"/>
        <v>0.10139999999999999</v>
      </c>
    </row>
    <row r="11" spans="1:7" ht="24" x14ac:dyDescent="0.25">
      <c r="A11" s="34" t="s">
        <v>10</v>
      </c>
      <c r="B11" s="34">
        <v>5104</v>
      </c>
      <c r="C11" s="35" t="s">
        <v>85</v>
      </c>
      <c r="D11" s="34" t="s">
        <v>12</v>
      </c>
      <c r="E11" s="60">
        <v>7.7000000000000002E-3</v>
      </c>
      <c r="F11" s="52">
        <v>80.09</v>
      </c>
      <c r="G11" s="9">
        <f t="shared" si="0"/>
        <v>0.61669300000000005</v>
      </c>
    </row>
    <row r="12" spans="1:7" x14ac:dyDescent="0.25">
      <c r="A12" s="34" t="s">
        <v>10</v>
      </c>
      <c r="B12" s="34">
        <v>13388</v>
      </c>
      <c r="C12" s="35" t="s">
        <v>86</v>
      </c>
      <c r="D12" s="34" t="s">
        <v>12</v>
      </c>
      <c r="E12" s="60">
        <v>0.28799999999999998</v>
      </c>
      <c r="F12" s="52">
        <v>160</v>
      </c>
      <c r="G12" s="9">
        <f t="shared" si="0"/>
        <v>46.08</v>
      </c>
    </row>
    <row r="13" spans="1:7" ht="24" x14ac:dyDescent="0.25">
      <c r="A13" s="34" t="s">
        <v>10</v>
      </c>
      <c r="B13" s="34">
        <v>43106</v>
      </c>
      <c r="C13" s="35" t="s">
        <v>90</v>
      </c>
      <c r="D13" s="34" t="s">
        <v>12</v>
      </c>
      <c r="E13" s="60">
        <v>8.7040000000000006</v>
      </c>
      <c r="F13" s="52">
        <v>10.5</v>
      </c>
      <c r="G13" s="9">
        <f t="shared" si="0"/>
        <v>91.39200000000001</v>
      </c>
    </row>
    <row r="14" spans="1:7" x14ac:dyDescent="0.25">
      <c r="A14" s="34" t="s">
        <v>8</v>
      </c>
      <c r="B14" s="34">
        <v>88316</v>
      </c>
      <c r="C14" s="35" t="s">
        <v>9</v>
      </c>
      <c r="D14" s="34" t="s">
        <v>0</v>
      </c>
      <c r="E14" s="60">
        <v>0.8</v>
      </c>
      <c r="F14" s="52">
        <v>20.14</v>
      </c>
      <c r="G14" s="9">
        <f t="shared" si="0"/>
        <v>16.112000000000002</v>
      </c>
    </row>
    <row r="15" spans="1:7" x14ac:dyDescent="0.25">
      <c r="A15" s="34" t="s">
        <v>8</v>
      </c>
      <c r="B15" s="34">
        <v>88323</v>
      </c>
      <c r="C15" s="35" t="s">
        <v>87</v>
      </c>
      <c r="D15" s="34" t="s">
        <v>0</v>
      </c>
      <c r="E15" s="60">
        <v>0.7</v>
      </c>
      <c r="F15" s="52">
        <v>26.74</v>
      </c>
      <c r="G15" s="9">
        <f t="shared" si="0"/>
        <v>18.717999999999996</v>
      </c>
    </row>
    <row r="16" spans="1:7" ht="36" x14ac:dyDescent="0.25">
      <c r="A16" s="34" t="s">
        <v>8</v>
      </c>
      <c r="B16" s="34">
        <v>93281</v>
      </c>
      <c r="C16" s="35" t="s">
        <v>88</v>
      </c>
      <c r="D16" s="34" t="s">
        <v>20</v>
      </c>
      <c r="E16" s="60">
        <v>1.32E-2</v>
      </c>
      <c r="F16" s="52">
        <v>28</v>
      </c>
      <c r="G16" s="9">
        <f>E16*F16</f>
        <v>0.36959999999999998</v>
      </c>
    </row>
    <row r="17" spans="1:7" ht="36" x14ac:dyDescent="0.25">
      <c r="A17" s="34" t="s">
        <v>8</v>
      </c>
      <c r="B17" s="34">
        <v>93282</v>
      </c>
      <c r="C17" s="35" t="s">
        <v>89</v>
      </c>
      <c r="D17" s="34" t="s">
        <v>43</v>
      </c>
      <c r="E17" s="60">
        <v>1.83E-2</v>
      </c>
      <c r="F17" s="52">
        <v>28.12</v>
      </c>
      <c r="G17" s="9">
        <f>E17*F17</f>
        <v>0.51459600000000005</v>
      </c>
    </row>
    <row r="18" spans="1:7" ht="6.75" customHeight="1" x14ac:dyDescent="0.25">
      <c r="A18" s="4"/>
      <c r="B18" s="4"/>
      <c r="C18" s="4"/>
      <c r="D18" s="4"/>
      <c r="E18" s="4"/>
    </row>
    <row r="19" spans="1:7" x14ac:dyDescent="0.25">
      <c r="A19" s="18"/>
      <c r="B19" s="1"/>
      <c r="C19" s="16"/>
      <c r="D19" s="1"/>
      <c r="E19" s="1"/>
      <c r="F19" s="10" t="s">
        <v>7</v>
      </c>
      <c r="G19" s="68">
        <f>SUM(G9:G17)</f>
        <v>218.07988900000001</v>
      </c>
    </row>
    <row r="20" spans="1:7" x14ac:dyDescent="0.25">
      <c r="A20" s="16"/>
      <c r="B20" s="4"/>
      <c r="C20" s="19"/>
      <c r="D20" s="1"/>
      <c r="E20" s="1"/>
      <c r="F20" s="14"/>
      <c r="G20" s="15"/>
    </row>
  </sheetData>
  <mergeCells count="8">
    <mergeCell ref="A4:G4"/>
    <mergeCell ref="A6:A7"/>
    <mergeCell ref="B6:B7"/>
    <mergeCell ref="C6:C7"/>
    <mergeCell ref="D6:D7"/>
    <mergeCell ref="E6:E7"/>
    <mergeCell ref="F6:F7"/>
    <mergeCell ref="G6:G7"/>
  </mergeCells>
  <conditionalFormatting sqref="A18:E18">
    <cfRule type="expression" dxfId="15" priority="13" stopIfTrue="1">
      <formula>AND($A18&lt;&gt;"COMPOSICAO",$A18&lt;&gt;"INSUMO",$A18&lt;&gt;"")</formula>
    </cfRule>
    <cfRule type="expression" dxfId="14" priority="14" stopIfTrue="1">
      <formula>AND(OR($A18="COMPOSICAO",$A18="INSUMO",$A18&lt;&gt;""),$A18&lt;&gt;"")</formula>
    </cfRule>
  </conditionalFormatting>
  <conditionalFormatting sqref="A9:E17">
    <cfRule type="expression" dxfId="13" priority="1" stopIfTrue="1">
      <formula>AND($A9&lt;&gt;"COMPOSICAO",$A9&lt;&gt;"INSUMO",$A9&lt;&gt;"")</formula>
    </cfRule>
    <cfRule type="expression" dxfId="12" priority="2" stopIfTrue="1">
      <formula>AND(OR($A9="COMPOSICAO",$A9="INSUMO",$A9&lt;&gt;""),$A9&lt;&gt;"")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Layout" zoomScaleNormal="100" workbookViewId="0">
      <selection activeCell="A2" sqref="A2"/>
    </sheetView>
  </sheetViews>
  <sheetFormatPr defaultRowHeight="15" x14ac:dyDescent="0.25"/>
  <cols>
    <col min="1" max="1" width="13" customWidth="1"/>
    <col min="2" max="2" width="11.42578125" customWidth="1"/>
    <col min="3" max="3" width="59.7109375" customWidth="1"/>
    <col min="4" max="4" width="9.140625" bestFit="1" customWidth="1"/>
    <col min="5" max="5" width="12.140625" customWidth="1"/>
    <col min="6" max="6" width="14.42578125" customWidth="1"/>
    <col min="7" max="7" width="14.85546875" customWidth="1"/>
    <col min="9" max="9" width="13.85546875" customWidth="1"/>
  </cols>
  <sheetData>
    <row r="1" spans="1:7" ht="6.75" customHeight="1" x14ac:dyDescent="0.25">
      <c r="B1" s="5"/>
      <c r="C1" s="5"/>
      <c r="D1" s="5"/>
      <c r="E1" s="5"/>
      <c r="F1" s="5"/>
      <c r="G1" s="5"/>
    </row>
    <row r="2" spans="1:7" ht="15.75" customHeight="1" x14ac:dyDescent="0.25">
      <c r="A2" s="6" t="s">
        <v>92</v>
      </c>
      <c r="B2" s="5"/>
      <c r="C2" s="5"/>
      <c r="D2" s="5"/>
      <c r="E2" s="5"/>
      <c r="F2" s="5"/>
      <c r="G2" s="5"/>
    </row>
    <row r="3" spans="1:7" ht="4.5" customHeight="1" x14ac:dyDescent="0.25">
      <c r="A3" s="2"/>
      <c r="B3" s="5"/>
      <c r="C3" s="5"/>
      <c r="D3" s="5"/>
      <c r="E3" s="5"/>
      <c r="F3" s="5"/>
      <c r="G3" s="5"/>
    </row>
    <row r="4" spans="1:7" ht="33" customHeight="1" x14ac:dyDescent="0.25">
      <c r="A4" s="61" t="s">
        <v>93</v>
      </c>
      <c r="B4" s="61"/>
      <c r="C4" s="61"/>
      <c r="D4" s="61"/>
      <c r="E4" s="61"/>
      <c r="F4" s="61"/>
      <c r="G4" s="61"/>
    </row>
    <row r="5" spans="1:7" ht="6" customHeight="1" x14ac:dyDescent="0.25">
      <c r="A5" s="3"/>
      <c r="B5" s="3"/>
      <c r="C5" s="3"/>
      <c r="D5" s="3"/>
      <c r="E5" s="3"/>
      <c r="F5" s="3"/>
      <c r="G5" s="3"/>
    </row>
    <row r="6" spans="1:7" ht="15" customHeight="1" x14ac:dyDescent="0.25">
      <c r="A6" s="62" t="s">
        <v>5</v>
      </c>
      <c r="B6" s="62" t="s">
        <v>1</v>
      </c>
      <c r="C6" s="62" t="s">
        <v>2</v>
      </c>
      <c r="D6" s="62" t="s">
        <v>3</v>
      </c>
      <c r="E6" s="62" t="s">
        <v>4</v>
      </c>
      <c r="F6" s="63" t="s">
        <v>105</v>
      </c>
      <c r="G6" s="62" t="s">
        <v>6</v>
      </c>
    </row>
    <row r="7" spans="1:7" ht="18.75" customHeight="1" x14ac:dyDescent="0.25">
      <c r="A7" s="62"/>
      <c r="B7" s="62"/>
      <c r="C7" s="62"/>
      <c r="D7" s="62"/>
      <c r="E7" s="62"/>
      <c r="F7" s="63"/>
      <c r="G7" s="62"/>
    </row>
    <row r="8" spans="1:7" ht="6.75" customHeight="1" x14ac:dyDescent="0.25">
      <c r="A8" s="11"/>
      <c r="B8" s="11"/>
      <c r="C8" s="11"/>
      <c r="D8" s="11"/>
      <c r="E8" s="11"/>
      <c r="F8" s="12"/>
      <c r="G8" s="11"/>
    </row>
    <row r="9" spans="1:7" ht="24" x14ac:dyDescent="0.25">
      <c r="A9" s="34" t="s">
        <v>10</v>
      </c>
      <c r="B9" s="34">
        <v>142</v>
      </c>
      <c r="C9" s="35" t="s">
        <v>82</v>
      </c>
      <c r="D9" s="34" t="s">
        <v>83</v>
      </c>
      <c r="E9" s="60">
        <v>0.71</v>
      </c>
      <c r="F9" s="52">
        <v>35.06</v>
      </c>
      <c r="G9" s="9">
        <f t="shared" ref="G9:G15" si="0">F9*E9</f>
        <v>24.892600000000002</v>
      </c>
    </row>
    <row r="10" spans="1:7" ht="24" x14ac:dyDescent="0.25">
      <c r="A10" s="34" t="s">
        <v>10</v>
      </c>
      <c r="B10" s="34">
        <v>5061</v>
      </c>
      <c r="C10" s="35" t="s">
        <v>84</v>
      </c>
      <c r="D10" s="34" t="s">
        <v>12</v>
      </c>
      <c r="E10" s="60">
        <v>6.0000000000000001E-3</v>
      </c>
      <c r="F10" s="52">
        <v>16.899999999999999</v>
      </c>
      <c r="G10" s="9">
        <f t="shared" si="0"/>
        <v>0.10139999999999999</v>
      </c>
    </row>
    <row r="11" spans="1:7" ht="24" x14ac:dyDescent="0.25">
      <c r="A11" s="34" t="s">
        <v>10</v>
      </c>
      <c r="B11" s="34">
        <v>5104</v>
      </c>
      <c r="C11" s="35" t="s">
        <v>85</v>
      </c>
      <c r="D11" s="34" t="s">
        <v>12</v>
      </c>
      <c r="E11" s="60">
        <v>7.7000000000000002E-3</v>
      </c>
      <c r="F11" s="52">
        <v>80.09</v>
      </c>
      <c r="G11" s="9">
        <f t="shared" si="0"/>
        <v>0.61669300000000005</v>
      </c>
    </row>
    <row r="12" spans="1:7" x14ac:dyDescent="0.25">
      <c r="A12" s="34" t="s">
        <v>10</v>
      </c>
      <c r="B12" s="34">
        <v>13388</v>
      </c>
      <c r="C12" s="35" t="s">
        <v>86</v>
      </c>
      <c r="D12" s="34" t="s">
        <v>12</v>
      </c>
      <c r="E12" s="60">
        <v>0.161</v>
      </c>
      <c r="F12" s="52">
        <v>160</v>
      </c>
      <c r="G12" s="9">
        <f t="shared" si="0"/>
        <v>25.76</v>
      </c>
    </row>
    <row r="13" spans="1:7" ht="24" x14ac:dyDescent="0.25">
      <c r="A13" s="34" t="s">
        <v>10</v>
      </c>
      <c r="B13" s="34">
        <v>43106</v>
      </c>
      <c r="C13" s="35" t="s">
        <v>90</v>
      </c>
      <c r="D13" s="34" t="s">
        <v>12</v>
      </c>
      <c r="E13" s="60">
        <v>5.12</v>
      </c>
      <c r="F13" s="52">
        <v>10.5</v>
      </c>
      <c r="G13" s="9">
        <f t="shared" si="0"/>
        <v>53.76</v>
      </c>
    </row>
    <row r="14" spans="1:7" x14ac:dyDescent="0.25">
      <c r="A14" s="34" t="s">
        <v>8</v>
      </c>
      <c r="B14" s="34">
        <v>88316</v>
      </c>
      <c r="C14" s="35" t="s">
        <v>9</v>
      </c>
      <c r="D14" s="34" t="s">
        <v>0</v>
      </c>
      <c r="E14" s="60">
        <v>0.65</v>
      </c>
      <c r="F14" s="52">
        <v>20.14</v>
      </c>
      <c r="G14" s="9">
        <f t="shared" si="0"/>
        <v>13.091000000000001</v>
      </c>
    </row>
    <row r="15" spans="1:7" x14ac:dyDescent="0.25">
      <c r="A15" s="34" t="s">
        <v>8</v>
      </c>
      <c r="B15" s="34">
        <v>88323</v>
      </c>
      <c r="C15" s="35" t="s">
        <v>87</v>
      </c>
      <c r="D15" s="34" t="s">
        <v>0</v>
      </c>
      <c r="E15" s="60">
        <v>0.55000000000000004</v>
      </c>
      <c r="F15" s="52">
        <v>26.74</v>
      </c>
      <c r="G15" s="9">
        <f t="shared" si="0"/>
        <v>14.707000000000001</v>
      </c>
    </row>
    <row r="16" spans="1:7" ht="36" x14ac:dyDescent="0.25">
      <c r="A16" s="34" t="s">
        <v>8</v>
      </c>
      <c r="B16" s="34">
        <v>93281</v>
      </c>
      <c r="C16" s="35" t="s">
        <v>88</v>
      </c>
      <c r="D16" s="34" t="s">
        <v>20</v>
      </c>
      <c r="E16" s="60">
        <v>1.32E-2</v>
      </c>
      <c r="F16" s="52">
        <v>28</v>
      </c>
      <c r="G16" s="9">
        <f>E16*F16</f>
        <v>0.36959999999999998</v>
      </c>
    </row>
    <row r="17" spans="1:7" ht="36" x14ac:dyDescent="0.25">
      <c r="A17" s="34" t="s">
        <v>8</v>
      </c>
      <c r="B17" s="34">
        <v>93282</v>
      </c>
      <c r="C17" s="35" t="s">
        <v>89</v>
      </c>
      <c r="D17" s="34" t="s">
        <v>43</v>
      </c>
      <c r="E17" s="60">
        <v>1.83E-2</v>
      </c>
      <c r="F17" s="52">
        <v>28.12</v>
      </c>
      <c r="G17" s="9">
        <f>E17*F17</f>
        <v>0.51459600000000005</v>
      </c>
    </row>
    <row r="18" spans="1:7" ht="6.75" customHeight="1" x14ac:dyDescent="0.25">
      <c r="A18" s="4"/>
      <c r="B18" s="4"/>
      <c r="C18" s="4"/>
      <c r="D18" s="4"/>
      <c r="E18" s="4"/>
    </row>
    <row r="19" spans="1:7" x14ac:dyDescent="0.25">
      <c r="A19" s="18"/>
      <c r="B19" s="1"/>
      <c r="C19" s="16"/>
      <c r="D19" s="1"/>
      <c r="E19" s="1"/>
      <c r="F19" s="10" t="s">
        <v>7</v>
      </c>
      <c r="G19" s="68">
        <f>SUM(G9:G17)</f>
        <v>133.81288900000001</v>
      </c>
    </row>
    <row r="20" spans="1:7" x14ac:dyDescent="0.25">
      <c r="A20" s="16"/>
      <c r="B20" s="4"/>
      <c r="C20" s="19"/>
      <c r="D20" s="1"/>
      <c r="E20" s="1"/>
      <c r="F20" s="14"/>
      <c r="G20" s="15"/>
    </row>
  </sheetData>
  <mergeCells count="8">
    <mergeCell ref="A4:G4"/>
    <mergeCell ref="A6:A7"/>
    <mergeCell ref="B6:B7"/>
    <mergeCell ref="C6:C7"/>
    <mergeCell ref="D6:D7"/>
    <mergeCell ref="E6:E7"/>
    <mergeCell ref="F6:F7"/>
    <mergeCell ref="G6:G7"/>
  </mergeCells>
  <conditionalFormatting sqref="A18:E18">
    <cfRule type="expression" dxfId="11" priority="3" stopIfTrue="1">
      <formula>AND($A18&lt;&gt;"COMPOSICAO",$A18&lt;&gt;"INSUMO",$A18&lt;&gt;"")</formula>
    </cfRule>
    <cfRule type="expression" dxfId="10" priority="4" stopIfTrue="1">
      <formula>AND(OR($A18="COMPOSICAO",$A18="INSUMO",$A18&lt;&gt;""),$A18&lt;&gt;"")</formula>
    </cfRule>
  </conditionalFormatting>
  <conditionalFormatting sqref="A9:E17">
    <cfRule type="expression" dxfId="9" priority="1" stopIfTrue="1">
      <formula>AND($A9&lt;&gt;"COMPOSICAO",$A9&lt;&gt;"INSUMO",$A9&lt;&gt;"")</formula>
    </cfRule>
    <cfRule type="expression" dxfId="8" priority="2" stopIfTrue="1">
      <formula>AND(OR($A9="COMPOSICAO",$A9="INSUMO",$A9&lt;&gt;""),$A9&lt;&gt;"")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Layout" zoomScaleNormal="100" workbookViewId="0">
      <selection activeCell="D21" sqref="D21"/>
    </sheetView>
  </sheetViews>
  <sheetFormatPr defaultRowHeight="15" x14ac:dyDescent="0.25"/>
  <cols>
    <col min="1" max="1" width="13" customWidth="1"/>
    <col min="2" max="2" width="11.42578125" customWidth="1"/>
    <col min="3" max="3" width="59.7109375" customWidth="1"/>
    <col min="4" max="4" width="9.140625" bestFit="1" customWidth="1"/>
    <col min="5" max="5" width="12.140625" customWidth="1"/>
    <col min="6" max="6" width="14.42578125" customWidth="1"/>
    <col min="7" max="7" width="14.85546875" customWidth="1"/>
    <col min="9" max="9" width="13.85546875" customWidth="1"/>
  </cols>
  <sheetData>
    <row r="1" spans="1:7" ht="6.75" customHeight="1" x14ac:dyDescent="0.25">
      <c r="B1" s="5"/>
      <c r="C1" s="5"/>
      <c r="D1" s="5"/>
      <c r="E1" s="5"/>
      <c r="F1" s="5"/>
      <c r="G1" s="5"/>
    </row>
    <row r="2" spans="1:7" ht="15.75" customHeight="1" x14ac:dyDescent="0.25">
      <c r="A2" s="6" t="s">
        <v>94</v>
      </c>
      <c r="B2" s="5"/>
      <c r="C2" s="5"/>
      <c r="D2" s="5"/>
      <c r="E2" s="5"/>
      <c r="F2" s="5"/>
      <c r="G2" s="5"/>
    </row>
    <row r="3" spans="1:7" ht="4.5" customHeight="1" x14ac:dyDescent="0.25">
      <c r="A3" s="2"/>
      <c r="B3" s="5"/>
      <c r="C3" s="5"/>
      <c r="D3" s="5"/>
      <c r="E3" s="5"/>
      <c r="F3" s="5"/>
      <c r="G3" s="5"/>
    </row>
    <row r="4" spans="1:7" ht="39" customHeight="1" x14ac:dyDescent="0.25">
      <c r="A4" s="61" t="s">
        <v>108</v>
      </c>
      <c r="B4" s="61"/>
      <c r="C4" s="61"/>
      <c r="D4" s="61"/>
      <c r="E4" s="61"/>
      <c r="F4" s="61"/>
      <c r="G4" s="61"/>
    </row>
    <row r="5" spans="1:7" ht="6" customHeight="1" x14ac:dyDescent="0.25">
      <c r="A5" s="3"/>
      <c r="B5" s="3"/>
      <c r="C5" s="3"/>
      <c r="D5" s="3"/>
      <c r="E5" s="3"/>
      <c r="F5" s="3"/>
      <c r="G5" s="3"/>
    </row>
    <row r="6" spans="1:7" ht="15" customHeight="1" x14ac:dyDescent="0.25">
      <c r="A6" s="62" t="s">
        <v>5</v>
      </c>
      <c r="B6" s="62" t="s">
        <v>1</v>
      </c>
      <c r="C6" s="62" t="s">
        <v>2</v>
      </c>
      <c r="D6" s="62" t="s">
        <v>3</v>
      </c>
      <c r="E6" s="62" t="s">
        <v>4</v>
      </c>
      <c r="F6" s="63" t="s">
        <v>105</v>
      </c>
      <c r="G6" s="62" t="s">
        <v>6</v>
      </c>
    </row>
    <row r="7" spans="1:7" ht="18.75" customHeight="1" x14ac:dyDescent="0.25">
      <c r="A7" s="62"/>
      <c r="B7" s="62"/>
      <c r="C7" s="62"/>
      <c r="D7" s="62"/>
      <c r="E7" s="62"/>
      <c r="F7" s="63"/>
      <c r="G7" s="62"/>
    </row>
    <row r="8" spans="1:7" ht="6.75" customHeight="1" x14ac:dyDescent="0.25">
      <c r="A8" s="11"/>
      <c r="B8" s="11"/>
      <c r="C8" s="11"/>
      <c r="D8" s="11"/>
      <c r="E8" s="11"/>
      <c r="F8" s="12"/>
      <c r="G8" s="11"/>
    </row>
    <row r="9" spans="1:7" ht="36" x14ac:dyDescent="0.25">
      <c r="A9" s="34" t="s">
        <v>10</v>
      </c>
      <c r="B9" s="34" t="s">
        <v>95</v>
      </c>
      <c r="C9" s="35" t="s">
        <v>96</v>
      </c>
      <c r="D9" s="34" t="s">
        <v>97</v>
      </c>
      <c r="E9" s="36" t="s">
        <v>98</v>
      </c>
      <c r="F9" s="52">
        <v>1.83</v>
      </c>
      <c r="G9" s="9">
        <f t="shared" ref="G9:G14" si="0">F9*E9</f>
        <v>7.5945000000000009</v>
      </c>
    </row>
    <row r="10" spans="1:7" ht="48" x14ac:dyDescent="0.25">
      <c r="A10" s="34" t="s">
        <v>106</v>
      </c>
      <c r="B10" s="34" t="s">
        <v>107</v>
      </c>
      <c r="C10" s="35" t="s">
        <v>109</v>
      </c>
      <c r="D10" s="34" t="s">
        <v>99</v>
      </c>
      <c r="E10" s="36" t="s">
        <v>100</v>
      </c>
      <c r="F10" s="52">
        <v>72</v>
      </c>
      <c r="G10" s="9">
        <f t="shared" si="0"/>
        <v>82.512</v>
      </c>
    </row>
    <row r="11" spans="1:7" x14ac:dyDescent="0.25">
      <c r="A11" s="34" t="s">
        <v>8</v>
      </c>
      <c r="B11" s="34">
        <v>88316</v>
      </c>
      <c r="C11" s="35" t="s">
        <v>9</v>
      </c>
      <c r="D11" s="34" t="s">
        <v>0</v>
      </c>
      <c r="E11" s="36" t="s">
        <v>101</v>
      </c>
      <c r="F11" s="52">
        <v>20.14</v>
      </c>
      <c r="G11" s="9">
        <f t="shared" si="0"/>
        <v>1.24868</v>
      </c>
    </row>
    <row r="12" spans="1:7" x14ac:dyDescent="0.25">
      <c r="A12" s="34" t="s">
        <v>8</v>
      </c>
      <c r="B12" s="34">
        <v>88323</v>
      </c>
      <c r="C12" s="35" t="s">
        <v>87</v>
      </c>
      <c r="D12" s="34" t="s">
        <v>0</v>
      </c>
      <c r="E12" s="36" t="s">
        <v>102</v>
      </c>
      <c r="F12" s="52">
        <v>26.74</v>
      </c>
      <c r="G12" s="9">
        <f t="shared" si="0"/>
        <v>1.4974399999999999</v>
      </c>
    </row>
    <row r="13" spans="1:7" ht="36" x14ac:dyDescent="0.25">
      <c r="A13" s="34" t="s">
        <v>8</v>
      </c>
      <c r="B13" s="34">
        <v>93281</v>
      </c>
      <c r="C13" s="35" t="s">
        <v>88</v>
      </c>
      <c r="D13" s="34" t="s">
        <v>20</v>
      </c>
      <c r="E13" s="36" t="s">
        <v>103</v>
      </c>
      <c r="F13" s="52">
        <v>28</v>
      </c>
      <c r="G13" s="9">
        <f t="shared" si="0"/>
        <v>2.52E-2</v>
      </c>
    </row>
    <row r="14" spans="1:7" ht="36" x14ac:dyDescent="0.25">
      <c r="A14" s="34" t="s">
        <v>8</v>
      </c>
      <c r="B14" s="34">
        <v>93282</v>
      </c>
      <c r="C14" s="35" t="s">
        <v>89</v>
      </c>
      <c r="D14" s="34" t="s">
        <v>43</v>
      </c>
      <c r="E14" s="36" t="s">
        <v>104</v>
      </c>
      <c r="F14" s="52">
        <v>28</v>
      </c>
      <c r="G14" s="9">
        <f t="shared" si="0"/>
        <v>3.3599999999999998E-2</v>
      </c>
    </row>
    <row r="15" spans="1:7" ht="6.75" customHeight="1" x14ac:dyDescent="0.25">
      <c r="A15" s="4"/>
      <c r="B15" s="4"/>
      <c r="C15" s="4"/>
      <c r="D15" s="4"/>
      <c r="E15" s="4"/>
    </row>
    <row r="16" spans="1:7" x14ac:dyDescent="0.25">
      <c r="A16" s="18"/>
      <c r="B16" s="1"/>
      <c r="C16" s="16"/>
      <c r="D16" s="1"/>
      <c r="E16" s="1"/>
      <c r="F16" s="10" t="s">
        <v>7</v>
      </c>
      <c r="G16" s="68">
        <f>SUM(G9:G14)</f>
        <v>92.911419999999993</v>
      </c>
    </row>
    <row r="17" spans="1:7" x14ac:dyDescent="0.25">
      <c r="A17" s="16"/>
      <c r="B17" s="4"/>
      <c r="C17" s="19"/>
      <c r="D17" s="1"/>
      <c r="E17" s="1"/>
      <c r="F17" s="14"/>
      <c r="G17" s="15"/>
    </row>
  </sheetData>
  <mergeCells count="8">
    <mergeCell ref="A4:G4"/>
    <mergeCell ref="A6:A7"/>
    <mergeCell ref="B6:B7"/>
    <mergeCell ref="C6:C7"/>
    <mergeCell ref="D6:D7"/>
    <mergeCell ref="E6:E7"/>
    <mergeCell ref="F6:F7"/>
    <mergeCell ref="G6:G7"/>
  </mergeCells>
  <conditionalFormatting sqref="A15:E15">
    <cfRule type="expression" dxfId="7" priority="5" stopIfTrue="1">
      <formula>AND($A15&lt;&gt;"COMPOSICAO",$A15&lt;&gt;"INSUMO",$A15&lt;&gt;"")</formula>
    </cfRule>
    <cfRule type="expression" dxfId="6" priority="6" stopIfTrue="1">
      <formula>AND(OR($A15="COMPOSICAO",$A15="INSUMO",$A15&lt;&gt;""),$A15&lt;&gt;"")</formula>
    </cfRule>
  </conditionalFormatting>
  <conditionalFormatting sqref="A9:E9 A11:E14">
    <cfRule type="expression" dxfId="5" priority="1" stopIfTrue="1">
      <formula>AND($A9&lt;&gt;"COMPOSICAO",$A9&lt;&gt;"INSUMO",$A9&lt;&gt;"")</formula>
    </cfRule>
    <cfRule type="expression" dxfId="4" priority="2" stopIfTrue="1">
      <formula>AND(OR($A9="COMPOSICAO",$A9="INSUMO",$A9&lt;&gt;""),$A9&lt;&gt;"")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2</vt:i4>
      </vt:variant>
    </vt:vector>
  </HeadingPairs>
  <TitlesOfParts>
    <vt:vector size="11" baseType="lpstr">
      <vt:lpstr>Capa_Composição</vt:lpstr>
      <vt:lpstr>Composição 01</vt:lpstr>
      <vt:lpstr>Composição 02</vt:lpstr>
      <vt:lpstr>Composição 03</vt:lpstr>
      <vt:lpstr>Composição 04</vt:lpstr>
      <vt:lpstr>Composição 05</vt:lpstr>
      <vt:lpstr>Composição 06</vt:lpstr>
      <vt:lpstr>Composição 07</vt:lpstr>
      <vt:lpstr>Composição 08</vt:lpstr>
      <vt:lpstr>'Composição 02'!Area_de_impressao</vt:lpstr>
      <vt:lpstr>'Composição 03'!Area_de_impressao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fiscalizacao</dc:creator>
  <cp:lastModifiedBy>Engenharia</cp:lastModifiedBy>
  <cp:lastPrinted>2021-02-09T10:32:54Z</cp:lastPrinted>
  <dcterms:created xsi:type="dcterms:W3CDTF">2014-07-30T13:05:35Z</dcterms:created>
  <dcterms:modified xsi:type="dcterms:W3CDTF">2024-05-14T19:53:00Z</dcterms:modified>
</cp:coreProperties>
</file>